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Sheet1!$A$2:$J$85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EA3CB567A07549F2916F2B6600684DF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276475" y="1857375"/>
          <a:ext cx="1181100" cy="828675"/>
        </a:xfrm>
        <a:prstGeom prst="rect">
          <a:avLst/>
        </a:prstGeom>
      </xdr:spPr>
    </xdr:pic>
  </etc:cellImage>
  <etc:cellImage>
    <xdr:pic>
      <xdr:nvPicPr>
        <xdr:cNvPr id="55" name="ID_CDEA7899CC804F93BD59FB0BDE509CEE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276475" y="2809875"/>
          <a:ext cx="1181100" cy="828675"/>
        </a:xfrm>
        <a:prstGeom prst="rect">
          <a:avLst/>
        </a:prstGeom>
      </xdr:spPr>
    </xdr:pic>
  </etc:cellImage>
  <etc:cellImage>
    <xdr:pic>
      <xdr:nvPicPr>
        <xdr:cNvPr id="56" name="ID_3445C7F57E5145F59EF36AAA20AB0BC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276475" y="4943475"/>
          <a:ext cx="1181100" cy="828675"/>
        </a:xfrm>
        <a:prstGeom prst="rect">
          <a:avLst/>
        </a:prstGeom>
      </xdr:spPr>
    </xdr:pic>
  </etc:cellImage>
  <etc:cellImage>
    <xdr:pic>
      <xdr:nvPicPr>
        <xdr:cNvPr id="57" name="ID_2EBAF77B2E674B8D9361025C47A50F09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2276475" y="3810000"/>
          <a:ext cx="1181100" cy="828675"/>
        </a:xfrm>
        <a:prstGeom prst="rect">
          <a:avLst/>
        </a:prstGeom>
      </xdr:spPr>
    </xdr:pic>
  </etc:cellImage>
  <etc:cellImage>
    <xdr:pic>
      <xdr:nvPicPr>
        <xdr:cNvPr id="77" name="ID_1C310A2AEAB94F739F18CE8A8F0144F9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2276475" y="9648825"/>
          <a:ext cx="1181100" cy="828675"/>
        </a:xfrm>
        <a:prstGeom prst="rect">
          <a:avLst/>
        </a:prstGeom>
      </xdr:spPr>
    </xdr:pic>
  </etc:cellImage>
  <etc:cellImage>
    <xdr:pic>
      <xdr:nvPicPr>
        <xdr:cNvPr id="78" name="ID_7D1034C007D64D5DB6ECF90416A4A527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2276475" y="8696325"/>
          <a:ext cx="1181100" cy="828675"/>
        </a:xfrm>
        <a:prstGeom prst="rect">
          <a:avLst/>
        </a:prstGeom>
      </xdr:spPr>
    </xdr:pic>
  </etc:cellImage>
  <etc:cellImage>
    <xdr:pic>
      <xdr:nvPicPr>
        <xdr:cNvPr id="80" name="ID_8F02926486CB43F685A04CE16C983DA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28240" y="6504305"/>
          <a:ext cx="877570" cy="1068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96477869E30C4BBAA9CDF1F60F1B247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17750" y="7788910"/>
          <a:ext cx="1079500" cy="1061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5DA303C39CB54442A37F311E919CA348"/>
        <xdr:cNvPicPr>
          <a:picLocks noChangeAspect="1"/>
        </xdr:cNvPicPr>
      </xdr:nvPicPr>
      <xdr:blipFill>
        <a:blip r:embed="rId9"/>
        <a:srcRect/>
        <a:stretch>
          <a:fillRect/>
        </a:stretch>
      </xdr:blipFill>
      <xdr:spPr>
        <a:xfrm>
          <a:off x="2276475" y="11553825"/>
          <a:ext cx="1181100" cy="828675"/>
        </a:xfrm>
        <a:prstGeom prst="rect">
          <a:avLst/>
        </a:prstGeom>
      </xdr:spPr>
    </xdr:pic>
  </etc:cellImage>
  <etc:cellImage>
    <xdr:pic>
      <xdr:nvPicPr>
        <xdr:cNvPr id="83" name="ID_B6CFF2FF7A194C5CB0DFB09796A97223"/>
        <xdr:cNvPicPr>
          <a:picLocks noChangeAspect="1"/>
        </xdr:cNvPicPr>
      </xdr:nvPicPr>
      <xdr:blipFill>
        <a:blip r:embed="rId10"/>
        <a:srcRect/>
        <a:stretch>
          <a:fillRect/>
        </a:stretch>
      </xdr:blipFill>
      <xdr:spPr>
        <a:xfrm>
          <a:off x="2276475" y="10601325"/>
          <a:ext cx="1181100" cy="828675"/>
        </a:xfrm>
        <a:prstGeom prst="rect">
          <a:avLst/>
        </a:prstGeom>
      </xdr:spPr>
    </xdr:pic>
  </etc:cellImage>
  <etc:cellImage>
    <xdr:pic>
      <xdr:nvPicPr>
        <xdr:cNvPr id="85" name="ID_1376315B0031485DB421C4F80ECFF70C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2276475" y="12506325"/>
          <a:ext cx="1181100" cy="828675"/>
        </a:xfrm>
        <a:prstGeom prst="rect">
          <a:avLst/>
        </a:prstGeom>
      </xdr:spPr>
    </xdr:pic>
  </etc:cellImage>
  <etc:cellImage>
    <xdr:pic>
      <xdr:nvPicPr>
        <xdr:cNvPr id="86" name="ID_A867A6A3C3844A0D8CAAB072D7BAD2AA"/>
        <xdr:cNvPicPr>
          <a:picLocks noChangeAspect="1"/>
        </xdr:cNvPicPr>
      </xdr:nvPicPr>
      <xdr:blipFill>
        <a:blip r:embed="rId12"/>
        <a:srcRect/>
        <a:stretch>
          <a:fillRect/>
        </a:stretch>
      </xdr:blipFill>
      <xdr:spPr>
        <a:xfrm>
          <a:off x="2276475" y="14411325"/>
          <a:ext cx="1181100" cy="828675"/>
        </a:xfrm>
        <a:prstGeom prst="rect">
          <a:avLst/>
        </a:prstGeom>
      </xdr:spPr>
    </xdr:pic>
  </etc:cellImage>
  <etc:cellImage>
    <xdr:pic>
      <xdr:nvPicPr>
        <xdr:cNvPr id="87" name="ID_F0127612284D4108838182B5B39F2E57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2276475" y="15363825"/>
          <a:ext cx="1181100" cy="828675"/>
        </a:xfrm>
        <a:prstGeom prst="rect">
          <a:avLst/>
        </a:prstGeom>
      </xdr:spPr>
    </xdr:pic>
  </etc:cellImage>
  <etc:cellImage>
    <xdr:pic>
      <xdr:nvPicPr>
        <xdr:cNvPr id="88" name="ID_14DFA1A5B740413C8B5856B3EA1A750D"/>
        <xdr:cNvPicPr>
          <a:picLocks noChangeAspect="1"/>
        </xdr:cNvPicPr>
      </xdr:nvPicPr>
      <xdr:blipFill>
        <a:blip r:embed="rId13"/>
        <a:srcRect/>
        <a:stretch>
          <a:fillRect/>
        </a:stretch>
      </xdr:blipFill>
      <xdr:spPr>
        <a:xfrm>
          <a:off x="2276475" y="16316325"/>
          <a:ext cx="1181100" cy="828675"/>
        </a:xfrm>
        <a:prstGeom prst="rect">
          <a:avLst/>
        </a:prstGeom>
      </xdr:spPr>
    </xdr:pic>
  </etc:cellImage>
  <etc:cellImage>
    <xdr:pic>
      <xdr:nvPicPr>
        <xdr:cNvPr id="89" name="ID_CE2FF86B6F324851B85ADB7357CD9353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2276475" y="17268825"/>
          <a:ext cx="1181100" cy="828675"/>
        </a:xfrm>
        <a:prstGeom prst="rect">
          <a:avLst/>
        </a:prstGeom>
      </xdr:spPr>
    </xdr:pic>
  </etc:cellImage>
  <etc:cellImage>
    <xdr:pic>
      <xdr:nvPicPr>
        <xdr:cNvPr id="90" name="ID_C2F1161FC5F24D71A403807E235FE91C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67386200"/>
          <a:ext cx="944880" cy="657225"/>
        </a:xfrm>
        <a:prstGeom prst="rect">
          <a:avLst/>
        </a:prstGeom>
      </xdr:spPr>
    </xdr:pic>
  </etc:cellImage>
  <etc:cellImage>
    <xdr:pic>
      <xdr:nvPicPr>
        <xdr:cNvPr id="91" name="ID_326F959496764CE78AAACB394F615D61"/>
        <xdr:cNvPicPr>
          <a:picLocks noChangeAspect="1"/>
        </xdr:cNvPicPr>
      </xdr:nvPicPr>
      <xdr:blipFill>
        <a:blip r:embed="rId12"/>
        <a:srcRect/>
        <a:stretch>
          <a:fillRect/>
        </a:stretch>
      </xdr:blipFill>
      <xdr:spPr>
        <a:xfrm>
          <a:off x="2276475" y="20393025"/>
          <a:ext cx="1181100" cy="828675"/>
        </a:xfrm>
        <a:prstGeom prst="rect">
          <a:avLst/>
        </a:prstGeom>
      </xdr:spPr>
    </xdr:pic>
  </etc:cellImage>
  <etc:cellImage>
    <xdr:pic>
      <xdr:nvPicPr>
        <xdr:cNvPr id="93" name="ID_7EFE8157852743DB869982AE19C94134"/>
        <xdr:cNvPicPr>
          <a:picLocks noChangeAspect="1"/>
        </xdr:cNvPicPr>
      </xdr:nvPicPr>
      <xdr:blipFill>
        <a:blip r:embed="rId15"/>
        <a:srcRect/>
        <a:stretch>
          <a:fillRect/>
        </a:stretch>
      </xdr:blipFill>
      <xdr:spPr>
        <a:xfrm>
          <a:off x="2276475" y="18488025"/>
          <a:ext cx="1181100" cy="828675"/>
        </a:xfrm>
        <a:prstGeom prst="rect">
          <a:avLst/>
        </a:prstGeom>
      </xdr:spPr>
    </xdr:pic>
  </etc:cellImage>
  <etc:cellImage>
    <xdr:pic>
      <xdr:nvPicPr>
        <xdr:cNvPr id="94" name="ID_D3D40C7A84C649B4B50E1C1294337516"/>
        <xdr:cNvPicPr>
          <a:picLocks noChangeAspect="1"/>
        </xdr:cNvPicPr>
      </xdr:nvPicPr>
      <xdr:blipFill>
        <a:blip r:embed="rId16"/>
        <a:srcRect/>
        <a:stretch>
          <a:fillRect/>
        </a:stretch>
      </xdr:blipFill>
      <xdr:spPr>
        <a:xfrm>
          <a:off x="2276475" y="23250525"/>
          <a:ext cx="1181100" cy="828675"/>
        </a:xfrm>
        <a:prstGeom prst="rect">
          <a:avLst/>
        </a:prstGeom>
      </xdr:spPr>
    </xdr:pic>
  </etc:cellImage>
  <etc:cellImage>
    <xdr:pic>
      <xdr:nvPicPr>
        <xdr:cNvPr id="98" name="ID_EC93DF535F984355AB3F8C8F8EE73A33"/>
        <xdr:cNvPicPr>
          <a:picLocks noChangeAspect="1"/>
        </xdr:cNvPicPr>
      </xdr:nvPicPr>
      <xdr:blipFill>
        <a:blip r:embed="rId17" r:link="rId18"/>
        <a:stretch>
          <a:fillRect/>
        </a:stretch>
      </xdr:blipFill>
      <xdr:spPr>
        <a:xfrm>
          <a:off x="2501265" y="39656385"/>
          <a:ext cx="5878195" cy="59651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9" name="ID_21400F61EB364369BC00295B04D155C1" descr="175877430257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723515" y="27993975"/>
          <a:ext cx="849630" cy="866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" name="ID_EF1E12EC653343E19AA889A30A05240A" descr="175877430257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723515" y="27016075"/>
          <a:ext cx="849630" cy="866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24F6CCDA030C4E6E8F554D27B50147BE"/>
        <xdr:cNvPicPr>
          <a:picLocks noChangeAspect="1"/>
        </xdr:cNvPicPr>
      </xdr:nvPicPr>
      <xdr:blipFill>
        <a:blip r:embed="rId20" r:link="rId18"/>
        <a:stretch>
          <a:fillRect/>
        </a:stretch>
      </xdr:blipFill>
      <xdr:spPr>
        <a:xfrm>
          <a:off x="2626360" y="40179625"/>
          <a:ext cx="702945" cy="5448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" name="ID_3CF439252AD6428BA8E89165AE747C9A"/>
        <xdr:cNvPicPr>
          <a:picLocks noChangeAspect="1"/>
        </xdr:cNvPicPr>
      </xdr:nvPicPr>
      <xdr:blipFill>
        <a:blip r:embed="rId21" r:link="rId18"/>
        <a:stretch>
          <a:fillRect/>
        </a:stretch>
      </xdr:blipFill>
      <xdr:spPr>
        <a:xfrm>
          <a:off x="2501265" y="35338385"/>
          <a:ext cx="525780" cy="48641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03D13A2989F64A218AE4468453ABC0E1"/>
        <xdr:cNvPicPr>
          <a:picLocks noChangeAspect="1"/>
        </xdr:cNvPicPr>
      </xdr:nvPicPr>
      <xdr:blipFill>
        <a:blip r:embed="rId22" r:link="rId18"/>
        <a:stretch>
          <a:fillRect/>
        </a:stretch>
      </xdr:blipFill>
      <xdr:spPr>
        <a:xfrm>
          <a:off x="2513965" y="34987865"/>
          <a:ext cx="396240" cy="4921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5984A591A73F41359C28B15B65DD0917"/>
        <xdr:cNvPicPr>
          <a:picLocks noChangeAspect="1"/>
        </xdr:cNvPicPr>
      </xdr:nvPicPr>
      <xdr:blipFill>
        <a:blip r:embed="rId23" r:link="rId18"/>
        <a:stretch>
          <a:fillRect/>
        </a:stretch>
      </xdr:blipFill>
      <xdr:spPr>
        <a:xfrm>
          <a:off x="2588895" y="35876230"/>
          <a:ext cx="405130" cy="406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" name="ID_C91F244FA8D54CCEA209B0AF1F4137D4"/>
        <xdr:cNvPicPr>
          <a:picLocks noChangeAspect="1"/>
        </xdr:cNvPicPr>
      </xdr:nvPicPr>
      <xdr:blipFill>
        <a:blip r:embed="rId24" r:link="rId18"/>
        <a:stretch>
          <a:fillRect/>
        </a:stretch>
      </xdr:blipFill>
      <xdr:spPr>
        <a:xfrm>
          <a:off x="2593975" y="42138600"/>
          <a:ext cx="586105" cy="7334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" name="ID_1009B95EDCA747D98406807214600DE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438400" y="5534025"/>
          <a:ext cx="517525" cy="8064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<sst xmlns="http://schemas.openxmlformats.org/spreadsheetml/2006/main" count="364" uniqueCount="251">
  <si>
    <t>重庆银行科技创新中心项目（一期）临设EPC管理区厨房厨具投标报价清单</t>
  </si>
  <si>
    <t>序号</t>
  </si>
  <si>
    <t>产品名称</t>
  </si>
  <si>
    <t>需求数量</t>
  </si>
  <si>
    <t>单位</t>
  </si>
  <si>
    <t>示意图片（最终以实物为准）</t>
  </si>
  <si>
    <t>技术规格要求</t>
  </si>
  <si>
    <t>尺寸(WxDxH)</t>
  </si>
  <si>
    <t>未税投标报价（单价/元）</t>
  </si>
  <si>
    <t>增值税税率（%）</t>
  </si>
  <si>
    <t>含税投标报价（单价/元）</t>
  </si>
  <si>
    <t>小计（元）</t>
  </si>
  <si>
    <t>备注</t>
  </si>
  <si>
    <t>一、库房</t>
  </si>
  <si>
    <t>1</t>
  </si>
  <si>
    <t>电子落地称</t>
  </si>
  <si>
    <t>台</t>
  </si>
  <si>
    <t>交直流两用，可充电，采用LED数码显示，带计价功能；量程：150kg</t>
  </si>
  <si>
    <t>300*400*700</t>
  </si>
  <si>
    <t>2</t>
  </si>
  <si>
    <t>四层平板货架</t>
  </si>
  <si>
    <t>1、所有不锈钢板采用201#磨砂不锈钢板；
2、支撑立管采用38*38*1.0mm不锈钢管，下部装有方形38可调脚；
3、存放台采用厚度1.0mm不锈钢板，配有结构加强筋板；
4、手容易接触到的部位全部采用防划或封死边处理，安全可靠。</t>
  </si>
  <si>
    <t>1200*500*1550</t>
  </si>
  <si>
    <t>3</t>
  </si>
  <si>
    <t>左右双门展示柜</t>
  </si>
  <si>
    <t>功率220v/0.25kw
温度：+1℃～+4℃，优质压缩机，容量：934L
内外柜体:不锈钢板材质</t>
  </si>
  <si>
    <t>1220*700*1950</t>
  </si>
  <si>
    <t>4</t>
  </si>
  <si>
    <t>冷冻四门高身柜</t>
  </si>
  <si>
    <t>冷藏：+10℃～-5℃
冷冻0℃～-12℃220V0.5KW国内知名压缩机，采用全铜管蒸发器，微电脑温控系统，使用环保制冷剂，一次整体高压发泡。</t>
  </si>
  <si>
    <t>1200*700*1950</t>
  </si>
  <si>
    <t>二、主厨房</t>
  </si>
  <si>
    <t>5</t>
  </si>
  <si>
    <t>12盘电力蒸饭柜</t>
  </si>
  <si>
    <t>电脑版控制，水位保护，防干烧，温度显示，304材质，厚度1.0mm</t>
  </si>
  <si>
    <t>750*640*1550；380V12KW</t>
  </si>
  <si>
    <t>6</t>
  </si>
  <si>
    <t>单头电磁大锅灶</t>
  </si>
  <si>
    <t>外壳采用201材质，其余部位采用优质 SUS304 不锈钢板材制作，台面一体成型，IPX6防水设计，四面可直接喷淋。焊接拉力高达70.00kN以上，坚固耐用，清洁方便。
  l数字集成机芯、采用 ARM 内核的 32 位数字处理器作控制核心芯片、双磁电引擎，数字驱动、电路板采用全贴片工艺自动化生产、多级防护三重立体防辐射外壳屏蔽。同时还具有28重安全保护设置，具有28项故障自动修复功能。热风对流风道设计，散热快、超静音风机设计。
  l开关采用锌合金枪黑电镀，丝滑金属手感,颜色不仅耐看，且外观大气而且耐用，8档光电磁控开关。
  lPPS齿形线盘组件，磁强分布均匀不偏火。</t>
  </si>
  <si>
    <t>1000*1100*800+400
15KW/380V</t>
  </si>
  <si>
    <t>7</t>
  </si>
  <si>
    <t>锅盖</t>
  </si>
  <si>
    <t>个</t>
  </si>
  <si>
    <t>不锈钢</t>
  </si>
  <si>
    <t>匹配单头电磁大锅灶</t>
  </si>
  <si>
    <t>8</t>
  </si>
  <si>
    <t>炉拼台</t>
  </si>
  <si>
    <t>201材质，厚度要求1.0mm</t>
  </si>
  <si>
    <t>400*1150*800+400</t>
  </si>
  <si>
    <t>9</t>
  </si>
  <si>
    <t>冷藏操作台</t>
  </si>
  <si>
    <t>温度+10℃～-5℃220V0.3KW品牌压缩机，采用全铜管蒸发器，微电脑温控系统，使用环保制冷剂，一次整体高压发泡。</t>
  </si>
  <si>
    <t>1800*800*800</t>
  </si>
  <si>
    <t>10</t>
  </si>
  <si>
    <t>双层工作台（圆腿）</t>
  </si>
  <si>
    <t>1、所有不锈钢板采用201#磨砂不锈钢板；
2、台面采用厚度为1.0mm不锈钢板，面板下紧密粘贴有木板，下层面采用厚度为1.0mm不锈钢板；
3、面板下配作有结构加强筋板；
4、支撑脚采用38*38*1.0mm不锈钢管，下部装有方形38可调脚；
5、手容易接触到的部位全部采用防划或封死边处理，安全可靠。</t>
  </si>
  <si>
    <t>1200*800*800</t>
  </si>
  <si>
    <t>11</t>
  </si>
  <si>
    <t>12</t>
  </si>
  <si>
    <t>双层台面立架</t>
  </si>
  <si>
    <t>1、所有不锈钢板采用201#磨砂不锈钢板；
2、台面采用厚度1.0mm不锈钢板；
3、支撑脚采用38*38*1.0mm不锈钢管；
4、手容易接触到的部位全部采用防划或封死边处理，安全可靠。</t>
  </si>
  <si>
    <t>1800*400*700</t>
  </si>
  <si>
    <t>13</t>
  </si>
  <si>
    <t>双星盆水池</t>
  </si>
  <si>
    <t/>
  </si>
  <si>
    <t>1、所有不锈钢板采用201#磨砂不锈钢板；
2、台面和洗盆槽采用厚度1.0mm不锈钢板；
3、面板下配作有结构加强筋板；
4、支撑脚采用38*38*1.0mm不锈钢管，下部装有方形38可调脚，连接横管采用38*25*1.0mm不锈钢管；
5、手容易接触到的部位全部采用防划或封死边处理，安全可靠。</t>
  </si>
  <si>
    <t>1200*800*800+100</t>
  </si>
  <si>
    <t>14</t>
  </si>
  <si>
    <t>双温弯头水龙头</t>
  </si>
  <si>
    <t>铜质水龙头</t>
  </si>
  <si>
    <t>匹配双星盆水池</t>
  </si>
  <si>
    <t>15</t>
  </si>
  <si>
    <t>双层台面立架（带防水线和沥水功能）</t>
  </si>
  <si>
    <t>2000*400*700</t>
  </si>
  <si>
    <t>16</t>
  </si>
  <si>
    <t>双层工作台带靠背（圆腿）</t>
  </si>
  <si>
    <t>800*800*800+100</t>
  </si>
  <si>
    <t>17</t>
  </si>
  <si>
    <t>1200*400*700</t>
  </si>
  <si>
    <t>18</t>
  </si>
  <si>
    <t>19</t>
  </si>
  <si>
    <t>分体自制排烟系统（通过环保验收，且提供验收合格证书）</t>
  </si>
  <si>
    <t>米</t>
  </si>
  <si>
    <t>油烟净化器风量：12000m3/h净化率：95%。风机：功率：5.5KW转速：960r/min流量：8857-13021m3/h。不锈钢烟罩：4400*1300*450mm。须提供委外检测报告。</t>
  </si>
  <si>
    <t>L*1300*1050</t>
  </si>
  <si>
    <t>三、餐区</t>
  </si>
  <si>
    <t>20</t>
  </si>
  <si>
    <t>食品留样柜</t>
  </si>
  <si>
    <t>双层钢化玻璃门，国产优质压缩机，制冷方式：制冷，八档可调温控开关0-8度冷藏，制冷剂R134A或600A,功率64W,带锁，配四只移动万向轮</t>
  </si>
  <si>
    <t>520*550*1300</t>
  </si>
  <si>
    <t>21</t>
  </si>
  <si>
    <t>消毒柜</t>
  </si>
  <si>
    <t>中温热风循环，内外不锈钢带磁箱体臭氧立体消毒+石英管加热无死角
设有符合人体工程学修长把手，开关门方便全不锈钢无磁层架，承载力强，坚固耐用空间规划合理，灵活多变，加载和卸载方便</t>
  </si>
  <si>
    <t>1060*400*1650，220v1.8kw</t>
  </si>
  <si>
    <t>22</t>
  </si>
  <si>
    <t>1、所有不锈钢板采用201#磨砂不锈钢板；
2、台面和洗盆槽采用厚度1.0mm不锈钢板；
3、面板下配作有结构加强筋板；
4、支撑脚采用38*38*1.0mm不锈钢管，下部装有方形38可调脚，连接横管采38*25*1.0mm不锈钢管；
5、手容易接触到的部位全部采用防划或封死边处理，安全可靠。</t>
  </si>
  <si>
    <t>1200*600*800+100</t>
  </si>
  <si>
    <t>23</t>
  </si>
  <si>
    <t>24</t>
  </si>
  <si>
    <t>灭蚊灯</t>
  </si>
  <si>
    <t>-工作方式：粘捕式
-额定功率：0.008KW
-覆盖面积：30-50
-额定电压：220V-50HZ
-灯管型号：BINMU/T5 8W BL
-材料等级：ABS阻燃材料</t>
  </si>
  <si>
    <t>400*120*170</t>
  </si>
  <si>
    <t>25</t>
  </si>
  <si>
    <t>不锈钢防爆电压力锅</t>
  </si>
  <si>
    <t>容量：45升-50L，50-60人使用</t>
  </si>
  <si>
    <t>26</t>
  </si>
  <si>
    <t>高汤桶</t>
  </si>
  <si>
    <t>45L</t>
  </si>
  <si>
    <t>27</t>
  </si>
  <si>
    <t>30L</t>
  </si>
  <si>
    <t>28</t>
  </si>
  <si>
    <t>安装辅材</t>
  </si>
  <si>
    <t>项</t>
  </si>
  <si>
    <t>四、厨房小件、杂件</t>
  </si>
  <si>
    <t>29</t>
  </si>
  <si>
    <t>不锈钢汤碗</t>
  </si>
  <si>
    <t>12cm食品级、双层</t>
  </si>
  <si>
    <t>30</t>
  </si>
  <si>
    <t>不锈钢面碗</t>
  </si>
  <si>
    <t>18cm食品级、双层</t>
  </si>
  <si>
    <t>31</t>
  </si>
  <si>
    <t>不锈钢炒壳</t>
  </si>
  <si>
    <t>把</t>
  </si>
  <si>
    <t>8两（直径13.5cm）</t>
  </si>
  <si>
    <t>32</t>
  </si>
  <si>
    <t>不锈钢锅铲</t>
  </si>
  <si>
    <t>33</t>
  </si>
  <si>
    <t>长柄抓钩</t>
  </si>
  <si>
    <t>34</t>
  </si>
  <si>
    <t>手柄漏勺</t>
  </si>
  <si>
    <t>35</t>
  </si>
  <si>
    <t>带孔漏瓢</t>
  </si>
  <si>
    <t>36</t>
  </si>
  <si>
    <t>不锈钢盆</t>
  </si>
  <si>
    <t>35cm*10cm</t>
  </si>
  <si>
    <t>37</t>
  </si>
  <si>
    <t>21cm*6cm</t>
  </si>
  <si>
    <t>38</t>
  </si>
  <si>
    <t>不锈钢面盆</t>
  </si>
  <si>
    <t>只</t>
  </si>
  <si>
    <t>50cm</t>
  </si>
  <si>
    <t>39</t>
  </si>
  <si>
    <t>40cm</t>
  </si>
  <si>
    <t>40</t>
  </si>
  <si>
    <t>不锈钢漏盆</t>
  </si>
  <si>
    <t>41</t>
  </si>
  <si>
    <t>钢油盆（油缸）</t>
  </si>
  <si>
    <t>11寸</t>
  </si>
  <si>
    <t>42</t>
  </si>
  <si>
    <t>方盘</t>
  </si>
  <si>
    <t>60*40*4.8</t>
  </si>
  <si>
    <t>43</t>
  </si>
  <si>
    <t>漏方盘</t>
  </si>
  <si>
    <t>44</t>
  </si>
  <si>
    <t>塑料保鲜盒（透明）</t>
  </si>
  <si>
    <t>45</t>
  </si>
  <si>
    <t>46</t>
  </si>
  <si>
    <t>砍刀</t>
  </si>
  <si>
    <t>47</t>
  </si>
  <si>
    <t>菜刀</t>
  </si>
  <si>
    <t>48</t>
  </si>
  <si>
    <t>水果刀</t>
  </si>
  <si>
    <t>49</t>
  </si>
  <si>
    <t>剥皮刀</t>
  </si>
  <si>
    <t>50</t>
  </si>
  <si>
    <t>剪刀</t>
  </si>
  <si>
    <t>51</t>
  </si>
  <si>
    <t>油石</t>
  </si>
  <si>
    <t>52</t>
  </si>
  <si>
    <t>菜墩</t>
  </si>
  <si>
    <t>53</t>
  </si>
  <si>
    <t>菜板</t>
  </si>
  <si>
    <t>54</t>
  </si>
  <si>
    <t>不锈钢调料盅（带盖）</t>
  </si>
  <si>
    <t>20cm*12cm</t>
  </si>
  <si>
    <t>55</t>
  </si>
  <si>
    <t>竹刷把</t>
  </si>
  <si>
    <t>56</t>
  </si>
  <si>
    <t>煮面筷</t>
  </si>
  <si>
    <t>双</t>
  </si>
  <si>
    <t>57</t>
  </si>
  <si>
    <t>不锈钢绞肉机</t>
  </si>
  <si>
    <t>58</t>
  </si>
  <si>
    <t>泡菜坛</t>
  </si>
  <si>
    <t>59</t>
  </si>
  <si>
    <t>玻璃泡菜坛</t>
  </si>
  <si>
    <t>60</t>
  </si>
  <si>
    <t>蓝色周转箱</t>
  </si>
  <si>
    <t>61</t>
  </si>
  <si>
    <t>防烫手套</t>
  </si>
  <si>
    <t>62</t>
  </si>
  <si>
    <t>防水围裙</t>
  </si>
  <si>
    <t>根</t>
  </si>
  <si>
    <t>63</t>
  </si>
  <si>
    <t>白布围裙</t>
  </si>
  <si>
    <t>条</t>
  </si>
  <si>
    <t>64</t>
  </si>
  <si>
    <t>百洁布</t>
  </si>
  <si>
    <t>包</t>
  </si>
  <si>
    <t>65</t>
  </si>
  <si>
    <t>钢丝球</t>
  </si>
  <si>
    <t>每包4个</t>
  </si>
  <si>
    <t>66</t>
  </si>
  <si>
    <t>胶手套（长）</t>
  </si>
  <si>
    <t>食品接触级</t>
  </si>
  <si>
    <t>67</t>
  </si>
  <si>
    <t>洗地刷</t>
  </si>
  <si>
    <t>68</t>
  </si>
  <si>
    <t>拖把</t>
  </si>
  <si>
    <t>69</t>
  </si>
  <si>
    <t>扫帚撮箕</t>
  </si>
  <si>
    <t>套</t>
  </si>
  <si>
    <t>70</t>
  </si>
  <si>
    <t>铁木筷子</t>
  </si>
  <si>
    <t>71</t>
  </si>
  <si>
    <t>不锈钢小勺子（调料勺）</t>
  </si>
  <si>
    <t>72</t>
  </si>
  <si>
    <t>打菜勺</t>
  </si>
  <si>
    <t>73</t>
  </si>
  <si>
    <t>打饭勺</t>
  </si>
  <si>
    <t>74</t>
  </si>
  <si>
    <t>食品夹</t>
  </si>
  <si>
    <t>75</t>
  </si>
  <si>
    <t>长汤瓢</t>
  </si>
  <si>
    <t>76</t>
  </si>
  <si>
    <t>多功能切菜器</t>
  </si>
  <si>
    <t>77</t>
  </si>
  <si>
    <t>垃圾车</t>
  </si>
  <si>
    <t>400L</t>
  </si>
  <si>
    <t>78</t>
  </si>
  <si>
    <t>汤勺（漏勺）</t>
  </si>
  <si>
    <t>79</t>
  </si>
  <si>
    <t>垃圾袋</t>
  </si>
  <si>
    <t>60cm*80cm特厚</t>
  </si>
  <si>
    <t>80</t>
  </si>
  <si>
    <t>餐盘</t>
  </si>
  <si>
    <t>食品级5格加深</t>
  </si>
  <si>
    <t>81</t>
  </si>
  <si>
    <t>30cm*30cm</t>
  </si>
  <si>
    <t>82</t>
  </si>
  <si>
    <t>电磁炉</t>
  </si>
  <si>
    <t>220V/3KW</t>
  </si>
  <si>
    <t>83</t>
  </si>
  <si>
    <t>磨刀棒</t>
  </si>
  <si>
    <t>总价（元）</t>
  </si>
  <si>
    <t>备注：1、本次采购采用需求量暂定，含税全费用综合单价包干的形式，最终以实际供货数量结算。</t>
  </si>
  <si>
    <t>2、报价清单的示意图片供参考，最终以实物为准。</t>
  </si>
  <si>
    <t>3、中标人须自行到现场复核具体尺寸和需求量。</t>
  </si>
  <si>
    <r>
      <rPr>
        <sz val="9"/>
        <rFont val="宋体"/>
        <charset val="134"/>
      </rPr>
      <t>投标人：</t>
    </r>
    <r>
      <rPr>
        <u/>
        <sz val="9"/>
        <rFont val="宋体"/>
        <charset val="134"/>
      </rPr>
      <t xml:space="preserve">                　　　  </t>
    </r>
    <r>
      <rPr>
        <sz val="9"/>
        <rFont val="宋体"/>
        <charset val="134"/>
      </rPr>
      <t>（盖单位章）</t>
    </r>
  </si>
  <si>
    <t>法定代表人或其委托代理人：          （签字）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</si>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</sst>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vertical="center"/>
      <protection locked="0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top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top" wrapText="1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top" wrapText="1"/>
      <protection locked="0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10" xfId="49"/>
    <cellStyle name="常规_报价单样版(空白)_无名氏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jpe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jpeg"/><Relationship Id="rId5" Type="http://schemas.openxmlformats.org/officeDocument/2006/relationships/image" Target="media/image6.jpeg"/><Relationship Id="rId4" Type="http://schemas.openxmlformats.org/officeDocument/2006/relationships/image" Target="media/image5.jpeg"/><Relationship Id="rId3" Type="http://schemas.openxmlformats.org/officeDocument/2006/relationships/image" Target="media/image4.jpeg"/><Relationship Id="rId25" Type="http://schemas.openxmlformats.org/officeDocument/2006/relationships/image" Target="media/image25.pn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3.jpeg"/><Relationship Id="rId19" Type="http://schemas.openxmlformats.org/officeDocument/2006/relationships/image" Target="media/image19.png"/><Relationship Id="rId18" Type="http://schemas.openxmlformats.org/officeDocument/2006/relationships/image" Target="NULL" TargetMode="External"/><Relationship Id="rId17" Type="http://schemas.openxmlformats.org/officeDocument/2006/relationships/image" Target="media/image18.jpeg"/><Relationship Id="rId16" Type="http://schemas.openxmlformats.org/officeDocument/2006/relationships/image" Target="media/image17.jpeg"/><Relationship Id="rId15" Type="http://schemas.openxmlformats.org/officeDocument/2006/relationships/image" Target="media/image16.jpeg"/><Relationship Id="rId14" Type="http://schemas.openxmlformats.org/officeDocument/2006/relationships/image" Target="media/image15.jpeg"/><Relationship Id="rId13" Type="http://schemas.openxmlformats.org/officeDocument/2006/relationships/image" Target="media/image14.jpeg"/><Relationship Id="rId12" Type="http://schemas.openxmlformats.org/officeDocument/2006/relationships/image" Target="media/image13.jpeg"/><Relationship Id="rId11" Type="http://schemas.openxmlformats.org/officeDocument/2006/relationships/image" Target="media/image12.jpeg"/><Relationship Id="rId10" Type="http://schemas.openxmlformats.org/officeDocument/2006/relationships/image" Target="media/image11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86995</xdr:colOff>
      <xdr:row>29</xdr:row>
      <xdr:rowOff>94615</xdr:rowOff>
    </xdr:from>
    <xdr:to>
      <xdr:col>4</xdr:col>
      <xdr:colOff>1065530</xdr:colOff>
      <xdr:row>29</xdr:row>
      <xdr:rowOff>834390</xdr:rowOff>
    </xdr:to>
    <xdr:pic>
      <xdr:nvPicPr>
        <xdr:cNvPr id="30" name="图片 29" descr="1758774249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6805" y="24770715"/>
          <a:ext cx="978535" cy="739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zoomScale="130" zoomScaleNormal="130" workbookViewId="0">
      <pane ySplit="2" topLeftCell="A82" activePane="bottomLeft" state="frozen"/>
      <selection/>
      <selection pane="bottomLeft" activeCell="N23" sqref="N23"/>
    </sheetView>
  </sheetViews>
  <sheetFormatPr defaultColWidth="9" defaultRowHeight="13.5"/>
  <cols>
    <col min="1" max="1" width="4.63333333333333" style="3" customWidth="1"/>
    <col min="2" max="2" width="11.8416666666667" style="1" customWidth="1"/>
    <col min="3" max="3" width="6.95" style="1" customWidth="1"/>
    <col min="4" max="4" width="6.625" style="1" customWidth="1"/>
    <col min="5" max="5" width="15.65" style="1" customWidth="1"/>
    <col min="6" max="6" width="37.925" style="1" customWidth="1"/>
    <col min="7" max="7" width="12.8166666666667" style="4" customWidth="1"/>
    <col min="8" max="8" width="10.425" style="5" customWidth="1"/>
    <col min="9" max="9" width="6.95" style="5" customWidth="1"/>
    <col min="10" max="10" width="9.675" style="1" customWidth="1"/>
    <col min="11" max="11" width="9" style="1" customWidth="1"/>
    <col min="12" max="12" width="8.625" style="1" customWidth="1"/>
    <col min="13" max="16384" width="9" style="1"/>
  </cols>
  <sheetData>
    <row r="1" ht="26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43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3" t="s">
        <v>12</v>
      </c>
    </row>
    <row r="3" s="1" customFormat="1" ht="20" customHeight="1" spans="1:12">
      <c r="A3" s="14"/>
      <c r="B3" s="12" t="s">
        <v>13</v>
      </c>
      <c r="C3" s="15"/>
      <c r="D3" s="15"/>
      <c r="E3" s="15"/>
      <c r="F3" s="15"/>
      <c r="G3" s="16"/>
      <c r="H3" s="17"/>
      <c r="I3" s="17"/>
      <c r="J3" s="15"/>
      <c r="K3" s="13"/>
      <c r="L3" s="13"/>
    </row>
    <row r="4" s="1" customFormat="1" ht="57" customHeight="1" spans="1:12">
      <c r="A4" s="14" t="s">
        <v>14</v>
      </c>
      <c r="B4" s="18" t="s">
        <v>15</v>
      </c>
      <c r="C4" s="18" t="s">
        <v>14</v>
      </c>
      <c r="D4" s="18" t="s">
        <v>16</v>
      </c>
      <c r="E4" s="19" t="str">
        <f>_xlfn.DISPIMG("ID_EA3CB567A07549F2916F2B6600684DF4",1)</f>
        <v>=DISPIMG("ID_EA3CB567A07549F2916F2B6600684DF4",1)</v>
      </c>
      <c r="F4" s="20" t="s">
        <v>17</v>
      </c>
      <c r="G4" s="18" t="s">
        <v>18</v>
      </c>
      <c r="H4" s="17"/>
      <c r="I4" s="17"/>
      <c r="J4" s="15"/>
      <c r="K4" s="13"/>
      <c r="L4" s="13"/>
    </row>
    <row r="5" s="1" customFormat="1" ht="92" customHeight="1" spans="1:12">
      <c r="A5" s="14" t="s">
        <v>19</v>
      </c>
      <c r="B5" s="18" t="s">
        <v>20</v>
      </c>
      <c r="C5" s="18" t="s">
        <v>14</v>
      </c>
      <c r="D5" s="18" t="s">
        <v>16</v>
      </c>
      <c r="E5" s="19" t="str">
        <f>_xlfn.DISPIMG("ID_CDEA7899CC804F93BD59FB0BDE509CEE",1)</f>
        <v>=DISPIMG("ID_CDEA7899CC804F93BD59FB0BDE509CEE",1)</v>
      </c>
      <c r="F5" s="20" t="s">
        <v>21</v>
      </c>
      <c r="G5" s="18" t="s">
        <v>22</v>
      </c>
      <c r="H5" s="17"/>
      <c r="I5" s="17"/>
      <c r="J5" s="21"/>
      <c r="K5" s="13"/>
      <c r="L5" s="13"/>
    </row>
    <row r="6" s="1" customFormat="1" ht="71" customHeight="1" spans="1:12">
      <c r="A6" s="14" t="s">
        <v>23</v>
      </c>
      <c r="B6" s="18" t="s">
        <v>24</v>
      </c>
      <c r="C6" s="18" t="s">
        <v>19</v>
      </c>
      <c r="D6" s="18" t="s">
        <v>16</v>
      </c>
      <c r="E6" s="19" t="str">
        <f>_xlfn.DISPIMG("ID_2EBAF77B2E674B8D9361025C47A50F09",1)</f>
        <v>=DISPIMG("ID_2EBAF77B2E674B8D9361025C47A50F09",1)</v>
      </c>
      <c r="F6" s="20" t="s">
        <v>25</v>
      </c>
      <c r="G6" s="18" t="s">
        <v>26</v>
      </c>
      <c r="H6" s="17"/>
      <c r="I6" s="17"/>
      <c r="J6" s="22"/>
      <c r="K6" s="13"/>
      <c r="L6" s="13"/>
    </row>
    <row r="7" s="1" customFormat="1" ht="88" customHeight="1" spans="1:12">
      <c r="A7" s="14" t="s">
        <v>27</v>
      </c>
      <c r="B7" s="23" t="s">
        <v>28</v>
      </c>
      <c r="C7" s="23" t="s">
        <v>14</v>
      </c>
      <c r="D7" s="23" t="s">
        <v>16</v>
      </c>
      <c r="E7" s="24" t="str">
        <f>_xlfn.DISPIMG("ID_3445C7F57E5145F59EF36AAA20AB0BC2",1)</f>
        <v>=DISPIMG("ID_3445C7F57E5145F59EF36AAA20AB0BC2",1)</v>
      </c>
      <c r="F7" s="20" t="s">
        <v>29</v>
      </c>
      <c r="G7" s="23" t="s">
        <v>30</v>
      </c>
      <c r="H7" s="25"/>
      <c r="I7" s="25"/>
      <c r="J7" s="26"/>
      <c r="K7" s="27"/>
      <c r="L7" s="27"/>
    </row>
    <row r="8" s="1" customFormat="1" ht="22" customHeight="1" spans="1:12">
      <c r="A8" s="28"/>
      <c r="B8" s="29" t="s">
        <v>31</v>
      </c>
      <c r="C8" s="29"/>
      <c r="D8" s="29"/>
      <c r="E8" s="29"/>
      <c r="F8" s="29"/>
      <c r="G8" s="29"/>
      <c r="H8" s="29"/>
      <c r="I8" s="29"/>
      <c r="J8" s="29"/>
      <c r="K8" s="29"/>
      <c r="L8" s="30"/>
    </row>
    <row r="9" s="1" customFormat="1" ht="80" customHeight="1" spans="1:12">
      <c r="A9" s="31" t="s">
        <v>32</v>
      </c>
      <c r="B9" s="32" t="s">
        <v>33</v>
      </c>
      <c r="C9" s="32" t="s">
        <v>14</v>
      </c>
      <c r="D9" s="32" t="s">
        <v>16</v>
      </c>
      <c r="E9" s="33" t="str">
        <f>_xlfn.DISPIMG("ID_8F02926486CB43F685A04CE16C983DAC",1)</f>
        <v>=DISPIMG("ID_8F02926486CB43F685A04CE16C983DAC",1)</v>
      </c>
      <c r="F9" s="20" t="s">
        <v>34</v>
      </c>
      <c r="G9" s="18" t="s">
        <v>35</v>
      </c>
      <c r="H9" s="34"/>
      <c r="I9" s="34"/>
      <c r="J9" s="35"/>
      <c r="K9" s="36"/>
      <c r="L9" s="37"/>
    </row>
    <row r="10" s="1" customFormat="1" ht="163" customHeight="1" spans="1:12">
      <c r="A10" s="31" t="s">
        <v>36</v>
      </c>
      <c r="B10" s="18" t="s">
        <v>37</v>
      </c>
      <c r="C10" s="18" t="s">
        <v>19</v>
      </c>
      <c r="D10" s="18" t="s">
        <v>16</v>
      </c>
      <c r="E10" s="19" t="str">
        <f>_xlfn.DISPIMG("ID_96477869E30C4BBAA9CDF1F60F1B2473",1)</f>
        <v>=DISPIMG("ID_96477869E30C4BBAA9CDF1F60F1B2473",1)</v>
      </c>
      <c r="F10" s="20" t="s">
        <v>38</v>
      </c>
      <c r="G10" s="18" t="s">
        <v>39</v>
      </c>
      <c r="H10" s="17"/>
      <c r="I10" s="17"/>
      <c r="J10" s="15"/>
      <c r="K10" s="13"/>
      <c r="L10" s="13"/>
    </row>
    <row r="11" s="1" customFormat="1" ht="27" customHeight="1" spans="1:12">
      <c r="A11" s="31" t="s">
        <v>40</v>
      </c>
      <c r="B11" s="18" t="s">
        <v>41</v>
      </c>
      <c r="C11" s="18" t="s">
        <v>14</v>
      </c>
      <c r="D11" s="18" t="s">
        <v>42</v>
      </c>
      <c r="E11" s="18"/>
      <c r="F11" s="20" t="s">
        <v>43</v>
      </c>
      <c r="G11" s="18" t="s">
        <v>44</v>
      </c>
      <c r="H11" s="17"/>
      <c r="I11" s="17"/>
      <c r="J11" s="21"/>
      <c r="K11" s="13"/>
      <c r="L11" s="13"/>
    </row>
    <row r="12" s="1" customFormat="1" ht="56" customHeight="1" spans="1:12">
      <c r="A12" s="31" t="s">
        <v>45</v>
      </c>
      <c r="B12" s="18" t="s">
        <v>46</v>
      </c>
      <c r="C12" s="18" t="s">
        <v>23</v>
      </c>
      <c r="D12" s="18" t="s">
        <v>16</v>
      </c>
      <c r="E12" s="19" t="str">
        <f>_xlfn.DISPIMG("ID_7D1034C007D64D5DB6ECF90416A4A527",1)</f>
        <v>=DISPIMG("ID_7D1034C007D64D5DB6ECF90416A4A527",1)</v>
      </c>
      <c r="F12" s="20" t="s">
        <v>47</v>
      </c>
      <c r="G12" s="18" t="s">
        <v>48</v>
      </c>
      <c r="H12" s="17"/>
      <c r="I12" s="17"/>
      <c r="J12" s="21"/>
      <c r="K12" s="13"/>
      <c r="L12" s="13"/>
    </row>
    <row r="13" s="1" customFormat="1" ht="81" customHeight="1" spans="1:12">
      <c r="A13" s="31" t="s">
        <v>49</v>
      </c>
      <c r="B13" s="18" t="s">
        <v>50</v>
      </c>
      <c r="C13" s="18" t="s">
        <v>14</v>
      </c>
      <c r="D13" s="18" t="s">
        <v>16</v>
      </c>
      <c r="E13" s="19" t="str">
        <f>_xlfn.DISPIMG("ID_1C310A2AEAB94F739F18CE8A8F0144F9",1)</f>
        <v>=DISPIMG("ID_1C310A2AEAB94F739F18CE8A8F0144F9",1)</v>
      </c>
      <c r="F13" s="20" t="s">
        <v>51</v>
      </c>
      <c r="G13" s="18" t="s">
        <v>52</v>
      </c>
      <c r="H13" s="17"/>
      <c r="I13" s="17"/>
      <c r="J13" s="21"/>
      <c r="K13" s="13"/>
      <c r="L13" s="13"/>
    </row>
    <row r="14" s="1" customFormat="1" ht="96" customHeight="1" spans="1:12">
      <c r="A14" s="31" t="s">
        <v>53</v>
      </c>
      <c r="B14" s="18" t="s">
        <v>54</v>
      </c>
      <c r="C14" s="18" t="s">
        <v>19</v>
      </c>
      <c r="D14" s="18" t="s">
        <v>16</v>
      </c>
      <c r="E14" s="19" t="str">
        <f>_xlfn.DISPIMG("ID_B6CFF2FF7A194C5CB0DFB09796A97223",1)</f>
        <v>=DISPIMG("ID_B6CFF2FF7A194C5CB0DFB09796A97223",1)</v>
      </c>
      <c r="F14" s="20" t="s">
        <v>55</v>
      </c>
      <c r="G14" s="18" t="s">
        <v>56</v>
      </c>
      <c r="H14" s="17"/>
      <c r="I14" s="17"/>
      <c r="J14" s="15"/>
      <c r="K14" s="13"/>
      <c r="L14" s="13"/>
    </row>
    <row r="15" s="1" customFormat="1" ht="97" customHeight="1" spans="1:12">
      <c r="A15" s="31" t="s">
        <v>57</v>
      </c>
      <c r="B15" s="18" t="s">
        <v>54</v>
      </c>
      <c r="C15" s="18" t="s">
        <v>19</v>
      </c>
      <c r="D15" s="18" t="s">
        <v>16</v>
      </c>
      <c r="E15" s="19" t="str">
        <f>_xlfn.DISPIMG("ID_5DA303C39CB54442A37F311E919CA348",1)</f>
        <v>=DISPIMG("ID_5DA303C39CB54442A37F311E919CA348",1)</v>
      </c>
      <c r="F15" s="20" t="s">
        <v>55</v>
      </c>
      <c r="G15" s="18" t="s">
        <v>52</v>
      </c>
      <c r="H15" s="17"/>
      <c r="I15" s="17"/>
      <c r="J15" s="15"/>
      <c r="K15" s="13"/>
      <c r="L15" s="36"/>
    </row>
    <row r="16" s="1" customFormat="1" ht="73" customHeight="1" spans="1:12">
      <c r="A16" s="31" t="s">
        <v>58</v>
      </c>
      <c r="B16" s="18" t="s">
        <v>59</v>
      </c>
      <c r="C16" s="18" t="s">
        <v>19</v>
      </c>
      <c r="D16" s="18" t="s">
        <v>16</v>
      </c>
      <c r="E16" s="19" t="str">
        <f>_xlfn.DISPIMG("ID_1376315B0031485DB421C4F80ECFF70C",1)</f>
        <v>=DISPIMG("ID_1376315B0031485DB421C4F80ECFF70C",1)</v>
      </c>
      <c r="F16" s="20" t="s">
        <v>60</v>
      </c>
      <c r="G16" s="18" t="s">
        <v>61</v>
      </c>
      <c r="H16" s="17"/>
      <c r="I16" s="17"/>
      <c r="J16" s="21"/>
      <c r="K16" s="13"/>
      <c r="L16" s="13"/>
    </row>
    <row r="17" s="1" customFormat="1" ht="82" customHeight="1" spans="1:12">
      <c r="A17" s="31" t="s">
        <v>62</v>
      </c>
      <c r="B17" s="18" t="s">
        <v>63</v>
      </c>
      <c r="C17" s="18" t="s">
        <v>19</v>
      </c>
      <c r="D17" s="18" t="s">
        <v>64</v>
      </c>
      <c r="E17" s="19" t="str">
        <f>_xlfn.DISPIMG("ID_A867A6A3C3844A0D8CAAB072D7BAD2AA",1)</f>
        <v>=DISPIMG("ID_A867A6A3C3844A0D8CAAB072D7BAD2AA",1)</v>
      </c>
      <c r="F17" s="20" t="s">
        <v>65</v>
      </c>
      <c r="G17" s="18" t="s">
        <v>66</v>
      </c>
      <c r="H17" s="17"/>
      <c r="I17" s="17"/>
      <c r="J17" s="21"/>
      <c r="K17" s="13"/>
      <c r="L17" s="13"/>
    </row>
    <row r="18" s="1" customFormat="1" ht="32" customHeight="1" spans="1:12">
      <c r="A18" s="31" t="s">
        <v>67</v>
      </c>
      <c r="B18" s="18" t="s">
        <v>68</v>
      </c>
      <c r="C18" s="18" t="s">
        <v>27</v>
      </c>
      <c r="D18" s="18" t="s">
        <v>16</v>
      </c>
      <c r="E18" s="38"/>
      <c r="F18" s="38" t="s">
        <v>69</v>
      </c>
      <c r="G18" s="38" t="s">
        <v>70</v>
      </c>
      <c r="H18" s="17"/>
      <c r="I18" s="17"/>
      <c r="J18" s="21"/>
      <c r="K18" s="13"/>
      <c r="L18" s="13"/>
    </row>
    <row r="19" s="1" customFormat="1" ht="67" customHeight="1" spans="1:12">
      <c r="A19" s="31" t="s">
        <v>71</v>
      </c>
      <c r="B19" s="18" t="s">
        <v>72</v>
      </c>
      <c r="C19" s="18" t="s">
        <v>14</v>
      </c>
      <c r="D19" s="18" t="s">
        <v>16</v>
      </c>
      <c r="E19" s="19" t="str">
        <f>_xlfn.DISPIMG("ID_F0127612284D4108838182B5B39F2E57",1)</f>
        <v>=DISPIMG("ID_F0127612284D4108838182B5B39F2E57",1)</v>
      </c>
      <c r="F19" s="20" t="s">
        <v>60</v>
      </c>
      <c r="G19" s="18" t="s">
        <v>73</v>
      </c>
      <c r="H19" s="17"/>
      <c r="I19" s="17"/>
      <c r="J19" s="21"/>
      <c r="K19" s="13"/>
      <c r="L19" s="13"/>
    </row>
    <row r="20" s="1" customFormat="1" ht="90" customHeight="1" spans="1:12">
      <c r="A20" s="31" t="s">
        <v>74</v>
      </c>
      <c r="B20" s="18" t="s">
        <v>75</v>
      </c>
      <c r="C20" s="18" t="s">
        <v>14</v>
      </c>
      <c r="D20" s="18" t="s">
        <v>16</v>
      </c>
      <c r="E20" s="19" t="str">
        <f>_xlfn.DISPIMG("ID_14DFA1A5B740413C8B5856B3EA1A750D",1)</f>
        <v>=DISPIMG("ID_14DFA1A5B740413C8B5856B3EA1A750D",1)</v>
      </c>
      <c r="F20" s="20" t="s">
        <v>55</v>
      </c>
      <c r="G20" s="18" t="s">
        <v>76</v>
      </c>
      <c r="H20" s="9"/>
      <c r="I20" s="17"/>
      <c r="J20" s="12"/>
      <c r="K20" s="13"/>
      <c r="L20" s="13"/>
    </row>
    <row r="21" s="1" customFormat="1" ht="77" customHeight="1" spans="1:12">
      <c r="A21" s="31" t="s">
        <v>77</v>
      </c>
      <c r="B21" s="18" t="s">
        <v>72</v>
      </c>
      <c r="C21" s="18">
        <v>1</v>
      </c>
      <c r="D21" s="18" t="s">
        <v>16</v>
      </c>
      <c r="E21" s="19" t="str">
        <f>_xlfn.DISPIMG("ID_CE2FF86B6F324851B85ADB7357CD9353",1)</f>
        <v>=DISPIMG("ID_CE2FF86B6F324851B85ADB7357CD9353",1)</v>
      </c>
      <c r="F21" s="20" t="s">
        <v>60</v>
      </c>
      <c r="G21" s="18" t="s">
        <v>78</v>
      </c>
      <c r="H21" s="17"/>
      <c r="I21" s="17"/>
      <c r="J21" s="21"/>
      <c r="K21" s="13"/>
      <c r="L21" s="13"/>
    </row>
    <row r="22" s="1" customFormat="1" ht="69" customHeight="1" spans="1:12">
      <c r="A22" s="31" t="s">
        <v>79</v>
      </c>
      <c r="B22" s="18" t="s">
        <v>59</v>
      </c>
      <c r="C22" s="18">
        <v>1</v>
      </c>
      <c r="D22" s="18" t="s">
        <v>16</v>
      </c>
      <c r="E22" s="19" t="str">
        <f>_xlfn.DISPIMG("ID_CE2FF86B6F324851B85ADB7357CD9353",1)</f>
        <v>=DISPIMG("ID_CE2FF86B6F324851B85ADB7357CD9353",1)</v>
      </c>
      <c r="F22" s="20" t="s">
        <v>60</v>
      </c>
      <c r="G22" s="18" t="s">
        <v>78</v>
      </c>
      <c r="H22" s="17"/>
      <c r="I22" s="17"/>
      <c r="J22" s="15"/>
      <c r="K22" s="13"/>
      <c r="L22" s="39"/>
    </row>
    <row r="23" s="1" customFormat="1" ht="55" customHeight="1" spans="1:12">
      <c r="A23" s="31" t="s">
        <v>80</v>
      </c>
      <c r="B23" s="40" t="s">
        <v>81</v>
      </c>
      <c r="C23" s="23">
        <v>4.4</v>
      </c>
      <c r="D23" s="23" t="s">
        <v>82</v>
      </c>
      <c r="E23" s="41" t="str">
        <f>_xlfn.DISPIMG("ID_C2F1161FC5F24D71A403807E235FE91C",1)</f>
        <v>=DISPIMG("ID_C2F1161FC5F24D71A403807E235FE91C",1)</v>
      </c>
      <c r="F23" s="42" t="s">
        <v>83</v>
      </c>
      <c r="G23" s="23" t="s">
        <v>84</v>
      </c>
      <c r="H23" s="25"/>
      <c r="I23" s="25"/>
      <c r="J23" s="43"/>
      <c r="K23" s="27"/>
      <c r="L23" s="27"/>
    </row>
    <row r="24" s="1" customFormat="1" ht="24" customHeight="1" spans="1:12">
      <c r="A24" s="44"/>
      <c r="B24" s="45" t="s">
        <v>85</v>
      </c>
      <c r="C24" s="46"/>
      <c r="D24" s="46"/>
      <c r="E24" s="46"/>
      <c r="F24" s="46"/>
      <c r="G24" s="46"/>
      <c r="H24" s="46"/>
      <c r="I24" s="46"/>
      <c r="J24" s="46"/>
      <c r="K24" s="46"/>
      <c r="L24" s="47"/>
    </row>
    <row r="25" s="1" customFormat="1" ht="65" customHeight="1" spans="1:12">
      <c r="A25" s="44" t="s">
        <v>86</v>
      </c>
      <c r="B25" s="32" t="s">
        <v>87</v>
      </c>
      <c r="C25" s="32" t="s">
        <v>14</v>
      </c>
      <c r="D25" s="32" t="s">
        <v>16</v>
      </c>
      <c r="E25" s="33" t="str">
        <f>_xlfn.DISPIMG("ID_7EFE8157852743DB869982AE19C94134",1)</f>
        <v>=DISPIMG("ID_7EFE8157852743DB869982AE19C94134",1)</v>
      </c>
      <c r="F25" s="20" t="s">
        <v>88</v>
      </c>
      <c r="G25" s="15" t="s">
        <v>89</v>
      </c>
      <c r="H25" s="34"/>
      <c r="I25" s="34"/>
      <c r="J25" s="35"/>
      <c r="K25" s="36"/>
      <c r="L25" s="36"/>
    </row>
    <row r="26" s="1" customFormat="1" ht="100" customHeight="1" spans="1:12">
      <c r="A26" s="44" t="s">
        <v>90</v>
      </c>
      <c r="B26" s="18" t="s">
        <v>91</v>
      </c>
      <c r="C26" s="18" t="s">
        <v>14</v>
      </c>
      <c r="D26" s="18" t="s">
        <v>16</v>
      </c>
      <c r="E26" s="48" t="str">
        <f>_xlfn.DISPIMG("ID_1009B95EDCA747D98406807214600DE6",1)</f>
        <v>=DISPIMG("ID_1009B95EDCA747D98406807214600DE6",1)</v>
      </c>
      <c r="F26" s="20" t="s">
        <v>92</v>
      </c>
      <c r="G26" s="18" t="s">
        <v>93</v>
      </c>
      <c r="H26" s="17"/>
      <c r="I26" s="17"/>
      <c r="J26" s="21"/>
      <c r="K26" s="13"/>
      <c r="L26" s="13"/>
    </row>
    <row r="27" s="1" customFormat="1" ht="75" customHeight="1" spans="1:12">
      <c r="A27" s="44" t="s">
        <v>94</v>
      </c>
      <c r="B27" s="18" t="s">
        <v>63</v>
      </c>
      <c r="C27" s="18" t="s">
        <v>19</v>
      </c>
      <c r="D27" s="18" t="s">
        <v>16</v>
      </c>
      <c r="E27" s="19" t="str">
        <f>_xlfn.DISPIMG("ID_326F959496764CE78AAACB394F615D61",1)</f>
        <v>=DISPIMG("ID_326F959496764CE78AAACB394F615D61",1)</v>
      </c>
      <c r="F27" s="20" t="s">
        <v>95</v>
      </c>
      <c r="G27" s="18" t="s">
        <v>96</v>
      </c>
      <c r="H27" s="17"/>
      <c r="I27" s="17"/>
      <c r="J27" s="21"/>
      <c r="K27" s="13"/>
      <c r="L27" s="13"/>
    </row>
    <row r="28" s="1" customFormat="1" ht="30" customHeight="1" spans="1:12">
      <c r="A28" s="44" t="s">
        <v>97</v>
      </c>
      <c r="B28" s="18" t="s">
        <v>68</v>
      </c>
      <c r="C28" s="18" t="s">
        <v>27</v>
      </c>
      <c r="D28" s="18" t="s">
        <v>16</v>
      </c>
      <c r="E28" s="19"/>
      <c r="F28" s="38" t="s">
        <v>69</v>
      </c>
      <c r="G28" s="38" t="s">
        <v>70</v>
      </c>
      <c r="H28" s="17"/>
      <c r="I28" s="17"/>
      <c r="J28" s="21"/>
      <c r="K28" s="13"/>
      <c r="L28" s="13"/>
    </row>
    <row r="29" s="1" customFormat="1" ht="85" customHeight="1" spans="1:12">
      <c r="A29" s="44" t="s">
        <v>98</v>
      </c>
      <c r="B29" s="18" t="s">
        <v>99</v>
      </c>
      <c r="C29" s="18" t="s">
        <v>27</v>
      </c>
      <c r="D29" s="18" t="s">
        <v>16</v>
      </c>
      <c r="E29" s="19" t="str">
        <f>_xlfn.DISPIMG("ID_D3D40C7A84C649B4B50E1C1294337516",1)</f>
        <v>=DISPIMG("ID_D3D40C7A84C649B4B50E1C1294337516",1)</v>
      </c>
      <c r="F29" s="20" t="s">
        <v>100</v>
      </c>
      <c r="G29" s="18" t="s">
        <v>101</v>
      </c>
      <c r="H29" s="17"/>
      <c r="I29" s="17"/>
      <c r="J29" s="21"/>
      <c r="K29" s="13"/>
      <c r="L29" s="13"/>
    </row>
    <row r="30" s="1" customFormat="1" ht="72" customHeight="1" spans="1:12">
      <c r="A30" s="44" t="s">
        <v>102</v>
      </c>
      <c r="B30" s="21" t="s">
        <v>103</v>
      </c>
      <c r="C30" s="15">
        <v>1</v>
      </c>
      <c r="D30" s="15" t="s">
        <v>16</v>
      </c>
      <c r="E30" s="15"/>
      <c r="F30" s="21" t="s">
        <v>104</v>
      </c>
      <c r="G30" s="21"/>
      <c r="H30" s="17"/>
      <c r="I30" s="17"/>
      <c r="J30" s="21"/>
      <c r="K30" s="13"/>
      <c r="L30" s="13"/>
    </row>
    <row r="31" s="1" customFormat="1" ht="77" customHeight="1" spans="1:12">
      <c r="A31" s="44" t="s">
        <v>105</v>
      </c>
      <c r="B31" s="15" t="s">
        <v>106</v>
      </c>
      <c r="C31" s="15">
        <v>1</v>
      </c>
      <c r="D31" s="15" t="s">
        <v>42</v>
      </c>
      <c r="E31" s="15" t="str">
        <f>_xlfn.DISPIMG("ID_EF1E12EC653343E19AA889A30A05240A",1)</f>
        <v>=DISPIMG("ID_EF1E12EC653343E19AA889A30A05240A",1)</v>
      </c>
      <c r="F31" s="15" t="s">
        <v>107</v>
      </c>
      <c r="G31" s="15"/>
      <c r="H31" s="17"/>
      <c r="I31" s="17"/>
      <c r="J31" s="15"/>
      <c r="K31" s="13"/>
      <c r="L31" s="39"/>
    </row>
    <row r="32" s="2" customFormat="1" ht="79" customHeight="1" spans="1:12">
      <c r="A32" s="44" t="s">
        <v>108</v>
      </c>
      <c r="B32" s="15" t="s">
        <v>106</v>
      </c>
      <c r="C32" s="15">
        <v>1</v>
      </c>
      <c r="D32" s="15" t="s">
        <v>42</v>
      </c>
      <c r="E32" s="15" t="str">
        <f>_xlfn.DISPIMG("ID_21400F61EB364369BC00295B04D155C1",1)</f>
        <v>=DISPIMG("ID_21400F61EB364369BC00295B04D155C1",1)</v>
      </c>
      <c r="F32" s="21" t="s">
        <v>109</v>
      </c>
      <c r="G32" s="21"/>
      <c r="H32" s="49"/>
      <c r="I32" s="17"/>
      <c r="J32" s="15"/>
      <c r="K32" s="13"/>
      <c r="L32" s="36"/>
    </row>
    <row r="33" s="1" customFormat="1" ht="24" customHeight="1" spans="1:12">
      <c r="A33" s="44" t="s">
        <v>110</v>
      </c>
      <c r="B33" s="15" t="s">
        <v>111</v>
      </c>
      <c r="C33" s="21">
        <v>1</v>
      </c>
      <c r="D33" s="21" t="s">
        <v>112</v>
      </c>
      <c r="E33" s="21"/>
      <c r="F33" s="21"/>
      <c r="G33" s="21"/>
      <c r="H33" s="49"/>
      <c r="I33" s="17"/>
      <c r="J33" s="15"/>
      <c r="K33" s="13"/>
      <c r="L33" s="36"/>
    </row>
    <row r="34" s="1" customFormat="1" ht="15" customHeight="1" spans="1:12">
      <c r="A34" s="44"/>
      <c r="B34" s="50" t="s">
        <v>113</v>
      </c>
      <c r="C34" s="51"/>
      <c r="D34" s="51"/>
      <c r="E34" s="51"/>
      <c r="F34" s="51"/>
      <c r="G34" s="51"/>
      <c r="H34" s="51"/>
      <c r="I34" s="51"/>
      <c r="J34" s="51"/>
      <c r="K34" s="51"/>
      <c r="L34" s="52"/>
    </row>
    <row r="35" s="1" customFormat="1" ht="15" customHeight="1" spans="1:12">
      <c r="A35" s="44" t="s">
        <v>114</v>
      </c>
      <c r="B35" s="15" t="s">
        <v>115</v>
      </c>
      <c r="C35" s="21">
        <v>20</v>
      </c>
      <c r="D35" s="21" t="s">
        <v>42</v>
      </c>
      <c r="E35" s="21"/>
      <c r="F35" s="15" t="s">
        <v>116</v>
      </c>
      <c r="G35" s="15"/>
      <c r="H35" s="53"/>
      <c r="I35" s="17"/>
      <c r="J35" s="13"/>
      <c r="K35" s="13"/>
      <c r="L35" s="13"/>
    </row>
    <row r="36" s="1" customFormat="1" ht="15" customHeight="1" spans="1:12">
      <c r="A36" s="44" t="s">
        <v>117</v>
      </c>
      <c r="B36" s="15" t="s">
        <v>118</v>
      </c>
      <c r="C36" s="21">
        <v>20</v>
      </c>
      <c r="D36" s="21" t="s">
        <v>42</v>
      </c>
      <c r="E36" s="21"/>
      <c r="F36" s="15" t="s">
        <v>119</v>
      </c>
      <c r="G36" s="15"/>
      <c r="H36" s="53"/>
      <c r="I36" s="17"/>
      <c r="J36" s="13"/>
      <c r="K36" s="13"/>
      <c r="L36" s="13"/>
    </row>
    <row r="37" s="1" customFormat="1" ht="15" customHeight="1" spans="1:12">
      <c r="A37" s="44" t="s">
        <v>120</v>
      </c>
      <c r="B37" s="21" t="s">
        <v>121</v>
      </c>
      <c r="C37" s="21">
        <v>2</v>
      </c>
      <c r="D37" s="21" t="s">
        <v>122</v>
      </c>
      <c r="E37" s="21"/>
      <c r="F37" s="21" t="s">
        <v>123</v>
      </c>
      <c r="G37" s="21"/>
      <c r="H37" s="53"/>
      <c r="I37" s="17"/>
      <c r="J37" s="13"/>
      <c r="K37" s="13"/>
      <c r="L37" s="13"/>
    </row>
    <row r="38" s="1" customFormat="1" ht="15" customHeight="1" spans="1:12">
      <c r="A38" s="44" t="s">
        <v>124</v>
      </c>
      <c r="B38" s="21" t="s">
        <v>125</v>
      </c>
      <c r="C38" s="21">
        <v>2</v>
      </c>
      <c r="D38" s="21" t="s">
        <v>122</v>
      </c>
      <c r="E38" s="21"/>
      <c r="F38" s="21"/>
      <c r="G38" s="21"/>
      <c r="H38" s="53"/>
      <c r="I38" s="17"/>
      <c r="J38" s="13"/>
      <c r="K38" s="13"/>
      <c r="L38" s="13"/>
    </row>
    <row r="39" s="1" customFormat="1" ht="15" customHeight="1" spans="1:12">
      <c r="A39" s="44" t="s">
        <v>126</v>
      </c>
      <c r="B39" s="21" t="s">
        <v>127</v>
      </c>
      <c r="C39" s="21">
        <v>1</v>
      </c>
      <c r="D39" s="21" t="s">
        <v>122</v>
      </c>
      <c r="E39" s="21"/>
      <c r="F39" s="21"/>
      <c r="G39" s="21"/>
      <c r="H39" s="53"/>
      <c r="I39" s="17"/>
      <c r="J39" s="13"/>
      <c r="K39" s="13"/>
      <c r="L39" s="13"/>
    </row>
    <row r="40" s="1" customFormat="1" ht="15" customHeight="1" spans="1:12">
      <c r="A40" s="44" t="s">
        <v>128</v>
      </c>
      <c r="B40" s="21" t="s">
        <v>129</v>
      </c>
      <c r="C40" s="21">
        <v>2</v>
      </c>
      <c r="D40" s="21" t="s">
        <v>122</v>
      </c>
      <c r="E40" s="21"/>
      <c r="F40" s="21"/>
      <c r="G40" s="21"/>
      <c r="H40" s="53"/>
      <c r="I40" s="17"/>
      <c r="J40" s="13"/>
      <c r="K40" s="13"/>
      <c r="L40" s="13"/>
    </row>
    <row r="41" s="1" customFormat="1" ht="15" customHeight="1" spans="1:12">
      <c r="A41" s="44" t="s">
        <v>130</v>
      </c>
      <c r="B41" s="21" t="s">
        <v>131</v>
      </c>
      <c r="C41" s="21">
        <v>2</v>
      </c>
      <c r="D41" s="21" t="s">
        <v>122</v>
      </c>
      <c r="E41" s="21"/>
      <c r="F41" s="21"/>
      <c r="G41" s="21"/>
      <c r="H41" s="53"/>
      <c r="I41" s="17"/>
      <c r="J41" s="13"/>
      <c r="K41" s="13"/>
      <c r="L41" s="13"/>
    </row>
    <row r="42" s="1" customFormat="1" ht="15" customHeight="1" spans="1:12">
      <c r="A42" s="44" t="s">
        <v>132</v>
      </c>
      <c r="B42" s="21" t="s">
        <v>133</v>
      </c>
      <c r="C42" s="21">
        <v>7</v>
      </c>
      <c r="D42" s="21" t="s">
        <v>42</v>
      </c>
      <c r="E42" s="21"/>
      <c r="F42" s="21" t="s">
        <v>134</v>
      </c>
      <c r="G42" s="21"/>
      <c r="H42" s="53"/>
      <c r="I42" s="17"/>
      <c r="J42" s="13"/>
      <c r="K42" s="13"/>
      <c r="L42" s="13"/>
    </row>
    <row r="43" s="1" customFormat="1" ht="15" customHeight="1" spans="1:12">
      <c r="A43" s="44" t="s">
        <v>135</v>
      </c>
      <c r="B43" s="21" t="s">
        <v>133</v>
      </c>
      <c r="C43" s="21">
        <v>10</v>
      </c>
      <c r="D43" s="21" t="s">
        <v>42</v>
      </c>
      <c r="E43" s="21"/>
      <c r="F43" s="21" t="s">
        <v>136</v>
      </c>
      <c r="G43" s="21"/>
      <c r="H43" s="53"/>
      <c r="I43" s="17"/>
      <c r="J43" s="13"/>
      <c r="K43" s="13"/>
      <c r="L43" s="13"/>
    </row>
    <row r="44" s="1" customFormat="1" ht="15" customHeight="1" spans="1:12">
      <c r="A44" s="44" t="s">
        <v>137</v>
      </c>
      <c r="B44" s="21" t="s">
        <v>138</v>
      </c>
      <c r="C44" s="21">
        <v>4</v>
      </c>
      <c r="D44" s="21" t="s">
        <v>139</v>
      </c>
      <c r="E44" s="21"/>
      <c r="F44" s="13" t="s">
        <v>140</v>
      </c>
      <c r="G44" s="13"/>
      <c r="H44" s="53"/>
      <c r="I44" s="17"/>
      <c r="J44" s="13"/>
      <c r="K44" s="13"/>
      <c r="L44" s="13"/>
    </row>
    <row r="45" s="1" customFormat="1" ht="15" customHeight="1" spans="1:12">
      <c r="A45" s="44" t="s">
        <v>141</v>
      </c>
      <c r="B45" s="21" t="s">
        <v>138</v>
      </c>
      <c r="C45" s="21">
        <v>4</v>
      </c>
      <c r="D45" s="21" t="s">
        <v>139</v>
      </c>
      <c r="E45" s="21"/>
      <c r="F45" s="13" t="s">
        <v>142</v>
      </c>
      <c r="G45" s="13"/>
      <c r="H45" s="53"/>
      <c r="I45" s="17"/>
      <c r="J45" s="13"/>
      <c r="K45" s="13"/>
      <c r="L45" s="13"/>
    </row>
    <row r="46" s="1" customFormat="1" ht="15" customHeight="1" spans="1:12">
      <c r="A46" s="44" t="s">
        <v>143</v>
      </c>
      <c r="B46" s="21" t="s">
        <v>144</v>
      </c>
      <c r="C46" s="21">
        <v>4</v>
      </c>
      <c r="D46" s="21" t="s">
        <v>139</v>
      </c>
      <c r="E46" s="21"/>
      <c r="F46" s="13" t="s">
        <v>140</v>
      </c>
      <c r="G46" s="13"/>
      <c r="H46" s="53"/>
      <c r="I46" s="17"/>
      <c r="J46" s="13"/>
      <c r="K46" s="13"/>
      <c r="L46" s="13"/>
    </row>
    <row r="47" s="1" customFormat="1" ht="15" customHeight="1" spans="1:12">
      <c r="A47" s="44" t="s">
        <v>145</v>
      </c>
      <c r="B47" s="21" t="s">
        <v>146</v>
      </c>
      <c r="C47" s="21">
        <v>2</v>
      </c>
      <c r="D47" s="21" t="s">
        <v>139</v>
      </c>
      <c r="E47" s="21"/>
      <c r="F47" s="13" t="s">
        <v>147</v>
      </c>
      <c r="G47" s="13"/>
      <c r="H47" s="53"/>
      <c r="I47" s="17"/>
      <c r="J47" s="13"/>
      <c r="K47" s="13"/>
      <c r="L47" s="13"/>
    </row>
    <row r="48" s="1" customFormat="1" ht="15" customHeight="1" spans="1:12">
      <c r="A48" s="44" t="s">
        <v>148</v>
      </c>
      <c r="B48" s="21" t="s">
        <v>149</v>
      </c>
      <c r="C48" s="21">
        <v>7</v>
      </c>
      <c r="D48" s="21" t="s">
        <v>139</v>
      </c>
      <c r="E48" s="21"/>
      <c r="F48" s="13" t="s">
        <v>150</v>
      </c>
      <c r="G48" s="13"/>
      <c r="H48" s="53"/>
      <c r="I48" s="17"/>
      <c r="J48" s="13"/>
      <c r="K48" s="13"/>
      <c r="L48" s="13"/>
    </row>
    <row r="49" s="1" customFormat="1" ht="15" customHeight="1" spans="1:12">
      <c r="A49" s="44" t="s">
        <v>151</v>
      </c>
      <c r="B49" s="21" t="s">
        <v>152</v>
      </c>
      <c r="C49" s="21">
        <v>3</v>
      </c>
      <c r="D49" s="21" t="s">
        <v>139</v>
      </c>
      <c r="E49" s="21"/>
      <c r="F49" s="13" t="s">
        <v>150</v>
      </c>
      <c r="G49" s="13"/>
      <c r="H49" s="53"/>
      <c r="I49" s="17"/>
      <c r="J49" s="13"/>
      <c r="K49" s="13"/>
      <c r="L49" s="13"/>
    </row>
    <row r="50" s="1" customFormat="1" ht="26" customHeight="1" spans="1:12">
      <c r="A50" s="44" t="s">
        <v>153</v>
      </c>
      <c r="B50" s="21" t="s">
        <v>154</v>
      </c>
      <c r="C50" s="21">
        <v>5</v>
      </c>
      <c r="D50" s="21" t="s">
        <v>42</v>
      </c>
      <c r="E50" s="21"/>
      <c r="F50" s="21"/>
      <c r="G50" s="21"/>
      <c r="H50" s="53"/>
      <c r="I50" s="17"/>
      <c r="J50" s="13"/>
      <c r="K50" s="13"/>
      <c r="L50" s="13"/>
    </row>
    <row r="51" s="1" customFormat="1" ht="26" customHeight="1" spans="1:12">
      <c r="A51" s="44" t="s">
        <v>155</v>
      </c>
      <c r="B51" s="21" t="s">
        <v>154</v>
      </c>
      <c r="C51" s="21">
        <v>5</v>
      </c>
      <c r="D51" s="21" t="s">
        <v>42</v>
      </c>
      <c r="E51" s="21"/>
      <c r="F51" s="21"/>
      <c r="G51" s="21"/>
      <c r="H51" s="53"/>
      <c r="I51" s="17"/>
      <c r="J51" s="13"/>
      <c r="K51" s="13"/>
      <c r="L51" s="13"/>
    </row>
    <row r="52" s="1" customFormat="1" ht="15" customHeight="1" spans="1:12">
      <c r="A52" s="44" t="s">
        <v>156</v>
      </c>
      <c r="B52" s="21" t="s">
        <v>157</v>
      </c>
      <c r="C52" s="21">
        <v>1</v>
      </c>
      <c r="D52" s="21" t="s">
        <v>122</v>
      </c>
      <c r="E52" s="21"/>
      <c r="F52" s="21"/>
      <c r="G52" s="21"/>
      <c r="H52" s="53"/>
      <c r="I52" s="17"/>
      <c r="J52" s="13"/>
      <c r="K52" s="13"/>
      <c r="L52" s="13"/>
    </row>
    <row r="53" s="1" customFormat="1" ht="15" customHeight="1" spans="1:12">
      <c r="A53" s="44" t="s">
        <v>158</v>
      </c>
      <c r="B53" s="21" t="s">
        <v>159</v>
      </c>
      <c r="C53" s="21">
        <v>2</v>
      </c>
      <c r="D53" s="21" t="s">
        <v>122</v>
      </c>
      <c r="E53" s="21"/>
      <c r="F53" s="21"/>
      <c r="G53" s="21"/>
      <c r="H53" s="53"/>
      <c r="I53" s="17"/>
      <c r="J53" s="13"/>
      <c r="K53" s="13"/>
      <c r="L53" s="13"/>
    </row>
    <row r="54" s="1" customFormat="1" ht="15" customHeight="1" spans="1:12">
      <c r="A54" s="44" t="s">
        <v>160</v>
      </c>
      <c r="B54" s="21" t="s">
        <v>161</v>
      </c>
      <c r="C54" s="21">
        <v>1</v>
      </c>
      <c r="D54" s="21" t="s">
        <v>122</v>
      </c>
      <c r="E54" s="21"/>
      <c r="F54" s="21"/>
      <c r="G54" s="21"/>
      <c r="H54" s="53"/>
      <c r="I54" s="17"/>
      <c r="J54" s="13"/>
      <c r="K54" s="13"/>
      <c r="L54" s="13"/>
    </row>
    <row r="55" s="1" customFormat="1" ht="15" customHeight="1" spans="1:12">
      <c r="A55" s="44" t="s">
        <v>162</v>
      </c>
      <c r="B55" s="21" t="s">
        <v>163</v>
      </c>
      <c r="C55" s="21">
        <v>3</v>
      </c>
      <c r="D55" s="21" t="s">
        <v>122</v>
      </c>
      <c r="E55" s="21"/>
      <c r="F55" s="21"/>
      <c r="G55" s="21"/>
      <c r="H55" s="53"/>
      <c r="I55" s="17"/>
      <c r="J55" s="13"/>
      <c r="K55" s="13"/>
      <c r="L55" s="13"/>
    </row>
    <row r="56" s="1" customFormat="1" ht="15" customHeight="1" spans="1:12">
      <c r="A56" s="44" t="s">
        <v>164</v>
      </c>
      <c r="B56" s="21" t="s">
        <v>165</v>
      </c>
      <c r="C56" s="21">
        <v>2</v>
      </c>
      <c r="D56" s="21" t="s">
        <v>122</v>
      </c>
      <c r="E56" s="21"/>
      <c r="F56" s="21"/>
      <c r="G56" s="21"/>
      <c r="H56" s="53"/>
      <c r="I56" s="17"/>
      <c r="J56" s="13"/>
      <c r="K56" s="13"/>
      <c r="L56" s="13"/>
    </row>
    <row r="57" s="1" customFormat="1" ht="15" customHeight="1" spans="1:12">
      <c r="A57" s="44" t="s">
        <v>166</v>
      </c>
      <c r="B57" s="21" t="s">
        <v>167</v>
      </c>
      <c r="C57" s="21">
        <v>1</v>
      </c>
      <c r="D57" s="21" t="s">
        <v>42</v>
      </c>
      <c r="E57" s="21"/>
      <c r="F57" s="21"/>
      <c r="G57" s="21"/>
      <c r="H57" s="53"/>
      <c r="I57" s="17"/>
      <c r="J57" s="13"/>
      <c r="K57" s="13"/>
      <c r="L57" s="13"/>
    </row>
    <row r="58" s="1" customFormat="1" ht="15" customHeight="1" spans="1:12">
      <c r="A58" s="44" t="s">
        <v>168</v>
      </c>
      <c r="B58" s="21" t="s">
        <v>169</v>
      </c>
      <c r="C58" s="21">
        <v>1</v>
      </c>
      <c r="D58" s="21" t="s">
        <v>42</v>
      </c>
      <c r="E58" s="21"/>
      <c r="F58" s="21"/>
      <c r="G58" s="21"/>
      <c r="H58" s="53"/>
      <c r="I58" s="17"/>
      <c r="J58" s="13"/>
      <c r="K58" s="13"/>
      <c r="L58" s="13"/>
    </row>
    <row r="59" s="1" customFormat="1" ht="15" customHeight="1" spans="1:12">
      <c r="A59" s="44" t="s">
        <v>170</v>
      </c>
      <c r="B59" s="21" t="s">
        <v>171</v>
      </c>
      <c r="C59" s="21">
        <v>2</v>
      </c>
      <c r="D59" s="21" t="s">
        <v>42</v>
      </c>
      <c r="E59" s="21"/>
      <c r="F59" s="21"/>
      <c r="G59" s="21"/>
      <c r="H59" s="53"/>
      <c r="I59" s="17"/>
      <c r="J59" s="13"/>
      <c r="K59" s="13"/>
      <c r="L59" s="13"/>
    </row>
    <row r="60" s="1" customFormat="1" ht="33" customHeight="1" spans="1:12">
      <c r="A60" s="44" t="s">
        <v>172</v>
      </c>
      <c r="B60" s="21" t="s">
        <v>173</v>
      </c>
      <c r="C60" s="21">
        <v>15</v>
      </c>
      <c r="D60" s="21" t="s">
        <v>42</v>
      </c>
      <c r="E60" s="21"/>
      <c r="F60" s="21" t="s">
        <v>174</v>
      </c>
      <c r="G60" s="21"/>
      <c r="H60" s="53"/>
      <c r="I60" s="17"/>
      <c r="J60" s="13"/>
      <c r="K60" s="13"/>
      <c r="L60" s="13"/>
    </row>
    <row r="61" s="1" customFormat="1" ht="15" customHeight="1" spans="1:12">
      <c r="A61" s="44" t="s">
        <v>175</v>
      </c>
      <c r="B61" s="21" t="s">
        <v>176</v>
      </c>
      <c r="C61" s="21">
        <v>3</v>
      </c>
      <c r="D61" s="21" t="s">
        <v>122</v>
      </c>
      <c r="E61" s="21"/>
      <c r="F61" s="21"/>
      <c r="G61" s="21"/>
      <c r="H61" s="53"/>
      <c r="I61" s="17"/>
      <c r="J61" s="13"/>
      <c r="K61" s="13"/>
      <c r="L61" s="13"/>
    </row>
    <row r="62" s="1" customFormat="1" ht="15" customHeight="1" spans="1:12">
      <c r="A62" s="44" t="s">
        <v>177</v>
      </c>
      <c r="B62" s="21" t="s">
        <v>178</v>
      </c>
      <c r="C62" s="21">
        <v>2</v>
      </c>
      <c r="D62" s="21" t="s">
        <v>179</v>
      </c>
      <c r="E62" s="21"/>
      <c r="F62" s="21"/>
      <c r="G62" s="21"/>
      <c r="H62" s="53"/>
      <c r="I62" s="17"/>
      <c r="J62" s="13"/>
      <c r="K62" s="13"/>
      <c r="L62" s="13"/>
    </row>
    <row r="63" s="1" customFormat="1" ht="47" customHeight="1" spans="1:12">
      <c r="A63" s="44" t="s">
        <v>180</v>
      </c>
      <c r="B63" s="21" t="s">
        <v>181</v>
      </c>
      <c r="C63" s="21">
        <v>1</v>
      </c>
      <c r="D63" s="21" t="s">
        <v>42</v>
      </c>
      <c r="E63" s="54" t="str">
        <f>_xlfn.DISPIMG("ID_03D13A2989F64A218AE4468453ABC0E1",1)</f>
        <v>=DISPIMG("ID_03D13A2989F64A218AE4468453ABC0E1",1)</v>
      </c>
      <c r="F63" s="21"/>
      <c r="G63" s="21"/>
      <c r="H63" s="53"/>
      <c r="I63" s="17"/>
      <c r="J63" s="13"/>
      <c r="K63" s="13"/>
      <c r="L63" s="13"/>
    </row>
    <row r="64" s="1" customFormat="1" ht="39" customHeight="1" spans="1:12">
      <c r="A64" s="44" t="s">
        <v>182</v>
      </c>
      <c r="B64" s="21" t="s">
        <v>183</v>
      </c>
      <c r="C64" s="21">
        <v>2</v>
      </c>
      <c r="D64" s="21" t="s">
        <v>42</v>
      </c>
      <c r="E64" s="54" t="str">
        <f>_xlfn.DISPIMG("ID_3CF439252AD6428BA8E89165AE747C9A",1)</f>
        <v>=DISPIMG("ID_3CF439252AD6428BA8E89165AE747C9A",1)</v>
      </c>
      <c r="F64" s="21"/>
      <c r="G64" s="21"/>
      <c r="H64" s="53"/>
      <c r="I64" s="17"/>
      <c r="J64" s="13"/>
      <c r="K64" s="13"/>
      <c r="L64" s="13"/>
    </row>
    <row r="65" s="1" customFormat="1" ht="35" customHeight="1" spans="1:12">
      <c r="A65" s="44" t="s">
        <v>184</v>
      </c>
      <c r="B65" s="21" t="s">
        <v>185</v>
      </c>
      <c r="C65" s="21">
        <v>1</v>
      </c>
      <c r="D65" s="21" t="s">
        <v>42</v>
      </c>
      <c r="E65" s="54" t="str">
        <f>_xlfn.DISPIMG("ID_5984A591A73F41359C28B15B65DD0917",1)</f>
        <v>=DISPIMG("ID_5984A591A73F41359C28B15B65DD0917",1)</v>
      </c>
      <c r="F65" s="21"/>
      <c r="G65" s="21"/>
      <c r="H65" s="53"/>
      <c r="I65" s="17"/>
      <c r="J65" s="13"/>
      <c r="K65" s="13"/>
      <c r="L65" s="13"/>
    </row>
    <row r="66" s="1" customFormat="1" ht="15" customHeight="1" spans="1:12">
      <c r="A66" s="44" t="s">
        <v>186</v>
      </c>
      <c r="B66" s="21" t="s">
        <v>187</v>
      </c>
      <c r="C66" s="21">
        <v>4</v>
      </c>
      <c r="D66" s="21" t="s">
        <v>42</v>
      </c>
      <c r="E66" s="21"/>
      <c r="F66" s="21"/>
      <c r="G66" s="21"/>
      <c r="H66" s="53"/>
      <c r="I66" s="17"/>
      <c r="J66" s="13"/>
      <c r="K66" s="13"/>
      <c r="L66" s="13"/>
    </row>
    <row r="67" s="1" customFormat="1" ht="15" customHeight="1" spans="1:12">
      <c r="A67" s="44" t="s">
        <v>188</v>
      </c>
      <c r="B67" s="21" t="s">
        <v>189</v>
      </c>
      <c r="C67" s="21">
        <v>1</v>
      </c>
      <c r="D67" s="21" t="s">
        <v>179</v>
      </c>
      <c r="E67" s="21"/>
      <c r="F67" s="21"/>
      <c r="G67" s="21"/>
      <c r="H67" s="53"/>
      <c r="I67" s="17"/>
      <c r="J67" s="13"/>
      <c r="K67" s="13"/>
      <c r="L67" s="13"/>
    </row>
    <row r="68" s="1" customFormat="1" ht="15" customHeight="1" spans="1:12">
      <c r="A68" s="44" t="s">
        <v>190</v>
      </c>
      <c r="B68" s="21" t="s">
        <v>191</v>
      </c>
      <c r="C68" s="21">
        <v>5</v>
      </c>
      <c r="D68" s="21" t="s">
        <v>192</v>
      </c>
      <c r="E68" s="21"/>
      <c r="F68" s="21"/>
      <c r="G68" s="21"/>
      <c r="H68" s="53"/>
      <c r="I68" s="17"/>
      <c r="J68" s="13"/>
      <c r="K68" s="13"/>
      <c r="L68" s="13"/>
    </row>
    <row r="69" s="1" customFormat="1" ht="15" customHeight="1" spans="1:12">
      <c r="A69" s="44" t="s">
        <v>193</v>
      </c>
      <c r="B69" s="21" t="s">
        <v>194</v>
      </c>
      <c r="C69" s="21">
        <v>6</v>
      </c>
      <c r="D69" s="21" t="s">
        <v>195</v>
      </c>
      <c r="E69" s="21"/>
      <c r="F69" s="21"/>
      <c r="G69" s="21"/>
      <c r="H69" s="53"/>
      <c r="I69" s="17"/>
      <c r="J69" s="13"/>
      <c r="K69" s="13"/>
      <c r="L69" s="13"/>
    </row>
    <row r="70" s="1" customFormat="1" ht="15" customHeight="1" spans="1:12">
      <c r="A70" s="44" t="s">
        <v>196</v>
      </c>
      <c r="B70" s="21" t="s">
        <v>197</v>
      </c>
      <c r="C70" s="21">
        <v>5</v>
      </c>
      <c r="D70" s="21" t="s">
        <v>198</v>
      </c>
      <c r="E70" s="21"/>
      <c r="F70" s="21"/>
      <c r="G70" s="21"/>
      <c r="H70" s="53"/>
      <c r="I70" s="17"/>
      <c r="J70" s="13"/>
      <c r="K70" s="13"/>
      <c r="L70" s="13"/>
    </row>
    <row r="71" s="1" customFormat="1" ht="15" customHeight="1" spans="1:12">
      <c r="A71" s="44" t="s">
        <v>199</v>
      </c>
      <c r="B71" s="21" t="s">
        <v>200</v>
      </c>
      <c r="C71" s="21">
        <v>5</v>
      </c>
      <c r="D71" s="21" t="s">
        <v>198</v>
      </c>
      <c r="E71" s="21"/>
      <c r="F71" s="21" t="s">
        <v>201</v>
      </c>
      <c r="G71" s="21"/>
      <c r="H71" s="53"/>
      <c r="I71" s="17"/>
      <c r="J71" s="13"/>
      <c r="K71" s="13"/>
      <c r="L71" s="13"/>
    </row>
    <row r="72" s="1" customFormat="1" ht="15" customHeight="1" spans="1:12">
      <c r="A72" s="44" t="s">
        <v>202</v>
      </c>
      <c r="B72" s="21" t="s">
        <v>203</v>
      </c>
      <c r="C72" s="21">
        <v>6</v>
      </c>
      <c r="D72" s="21" t="s">
        <v>179</v>
      </c>
      <c r="E72" s="21"/>
      <c r="F72" s="21" t="s">
        <v>204</v>
      </c>
      <c r="G72" s="21"/>
      <c r="H72" s="53"/>
      <c r="I72" s="17"/>
      <c r="J72" s="13"/>
      <c r="K72" s="13"/>
      <c r="L72" s="13"/>
    </row>
    <row r="73" s="1" customFormat="1" ht="15" customHeight="1" spans="1:12">
      <c r="A73" s="44" t="s">
        <v>205</v>
      </c>
      <c r="B73" s="21" t="s">
        <v>206</v>
      </c>
      <c r="C73" s="21">
        <v>2</v>
      </c>
      <c r="D73" s="21" t="s">
        <v>122</v>
      </c>
      <c r="E73" s="21"/>
      <c r="F73" s="21"/>
      <c r="G73" s="21"/>
      <c r="H73" s="53"/>
      <c r="I73" s="17"/>
      <c r="J73" s="13"/>
      <c r="K73" s="13"/>
      <c r="L73" s="13"/>
    </row>
    <row r="74" s="1" customFormat="1" ht="15" customHeight="1" spans="1:12">
      <c r="A74" s="44" t="s">
        <v>207</v>
      </c>
      <c r="B74" s="21" t="s">
        <v>208</v>
      </c>
      <c r="C74" s="21">
        <v>3</v>
      </c>
      <c r="D74" s="21" t="s">
        <v>122</v>
      </c>
      <c r="E74" s="21"/>
      <c r="F74" s="21"/>
      <c r="G74" s="21"/>
      <c r="H74" s="53"/>
      <c r="I74" s="17"/>
      <c r="J74" s="13"/>
      <c r="K74" s="13"/>
      <c r="L74" s="13"/>
    </row>
    <row r="75" s="1" customFormat="1" ht="15" customHeight="1" spans="1:12">
      <c r="A75" s="44" t="s">
        <v>209</v>
      </c>
      <c r="B75" s="21" t="s">
        <v>210</v>
      </c>
      <c r="C75" s="21">
        <v>3</v>
      </c>
      <c r="D75" s="21" t="s">
        <v>211</v>
      </c>
      <c r="E75" s="21"/>
      <c r="F75" s="21"/>
      <c r="G75" s="21"/>
      <c r="H75" s="53"/>
      <c r="I75" s="17"/>
      <c r="J75" s="13"/>
      <c r="K75" s="13"/>
      <c r="L75" s="13"/>
    </row>
    <row r="76" s="1" customFormat="1" ht="15" customHeight="1" spans="1:12">
      <c r="A76" s="44" t="s">
        <v>212</v>
      </c>
      <c r="B76" s="21" t="s">
        <v>213</v>
      </c>
      <c r="C76" s="21">
        <v>100</v>
      </c>
      <c r="D76" s="21" t="s">
        <v>179</v>
      </c>
      <c r="E76" s="21"/>
      <c r="F76" s="21"/>
      <c r="G76" s="21"/>
      <c r="H76" s="53"/>
      <c r="I76" s="17"/>
      <c r="J76" s="13"/>
      <c r="K76" s="13"/>
      <c r="L76" s="13"/>
    </row>
    <row r="77" s="1" customFormat="1" ht="38" customHeight="1" spans="1:12">
      <c r="A77" s="44" t="s">
        <v>214</v>
      </c>
      <c r="B77" s="21" t="s">
        <v>215</v>
      </c>
      <c r="C77" s="21">
        <v>60</v>
      </c>
      <c r="D77" s="21" t="s">
        <v>122</v>
      </c>
      <c r="E77" s="21"/>
      <c r="F77" s="21"/>
      <c r="G77" s="21"/>
      <c r="H77" s="53"/>
      <c r="I77" s="17"/>
      <c r="J77" s="13"/>
      <c r="K77" s="13"/>
      <c r="L77" s="13"/>
    </row>
    <row r="78" s="1" customFormat="1" ht="15" customHeight="1" spans="1:12">
      <c r="A78" s="44" t="s">
        <v>216</v>
      </c>
      <c r="B78" s="21" t="s">
        <v>217</v>
      </c>
      <c r="C78" s="21">
        <v>6</v>
      </c>
      <c r="D78" s="21" t="s">
        <v>122</v>
      </c>
      <c r="E78" s="21"/>
      <c r="F78" s="21"/>
      <c r="G78" s="21"/>
      <c r="H78" s="53"/>
      <c r="I78" s="17"/>
      <c r="J78" s="13"/>
      <c r="K78" s="13"/>
      <c r="L78" s="13"/>
    </row>
    <row r="79" s="1" customFormat="1" ht="15" customHeight="1" spans="1:12">
      <c r="A79" s="44" t="s">
        <v>218</v>
      </c>
      <c r="B79" s="21" t="s">
        <v>219</v>
      </c>
      <c r="C79" s="21">
        <v>2</v>
      </c>
      <c r="D79" s="21" t="s">
        <v>122</v>
      </c>
      <c r="E79" s="21"/>
      <c r="F79" s="21"/>
      <c r="G79" s="21"/>
      <c r="H79" s="53"/>
      <c r="I79" s="17"/>
      <c r="J79" s="13"/>
      <c r="K79" s="13"/>
      <c r="L79" s="13"/>
    </row>
    <row r="80" s="1" customFormat="1" ht="15" customHeight="1" spans="1:12">
      <c r="A80" s="44" t="s">
        <v>220</v>
      </c>
      <c r="B80" s="21" t="s">
        <v>221</v>
      </c>
      <c r="C80" s="21">
        <v>8</v>
      </c>
      <c r="D80" s="21" t="s">
        <v>42</v>
      </c>
      <c r="E80" s="21"/>
      <c r="F80" s="21"/>
      <c r="G80" s="21"/>
      <c r="H80" s="53"/>
      <c r="I80" s="17"/>
      <c r="J80" s="13"/>
      <c r="K80" s="13"/>
      <c r="L80" s="13"/>
    </row>
    <row r="81" s="1" customFormat="1" ht="20" customHeight="1" spans="1:12">
      <c r="A81" s="44" t="s">
        <v>222</v>
      </c>
      <c r="B81" s="21" t="s">
        <v>223</v>
      </c>
      <c r="C81" s="21">
        <v>1</v>
      </c>
      <c r="D81" s="21" t="s">
        <v>122</v>
      </c>
      <c r="E81" s="21"/>
      <c r="F81" s="21"/>
      <c r="G81" s="21"/>
      <c r="H81" s="53"/>
      <c r="I81" s="17"/>
      <c r="J81" s="13"/>
      <c r="K81" s="13"/>
      <c r="L81" s="13"/>
    </row>
    <row r="82" s="1" customFormat="1" ht="70" customHeight="1" spans="1:12">
      <c r="A82" s="44" t="s">
        <v>224</v>
      </c>
      <c r="B82" s="13" t="s">
        <v>225</v>
      </c>
      <c r="C82" s="13">
        <v>1</v>
      </c>
      <c r="D82" s="13" t="s">
        <v>211</v>
      </c>
      <c r="E82" s="54" t="str">
        <f>_xlfn.DISPIMG("ID_EC93DF535F984355AB3F8C8F8EE73A33",1)</f>
        <v>=DISPIMG("ID_EC93DF535F984355AB3F8C8F8EE73A33",1)</v>
      </c>
      <c r="F82" s="13"/>
      <c r="G82" s="13"/>
      <c r="H82" s="13"/>
      <c r="I82" s="13"/>
      <c r="J82" s="13"/>
      <c r="K82" s="13"/>
      <c r="L82" s="13"/>
    </row>
    <row r="83" s="1" customFormat="1" ht="61" customHeight="1" spans="1:12">
      <c r="A83" s="44" t="s">
        <v>226</v>
      </c>
      <c r="B83" s="13" t="s">
        <v>227</v>
      </c>
      <c r="C83" s="13">
        <v>1</v>
      </c>
      <c r="D83" s="13" t="s">
        <v>211</v>
      </c>
      <c r="E83" s="54" t="str">
        <f>_xlfn.DISPIMG("ID_24F6CCDA030C4E6E8F554D27B50147BE",1)</f>
        <v>=DISPIMG("ID_24F6CCDA030C4E6E8F554D27B50147BE",1)</v>
      </c>
      <c r="F83" s="13" t="s">
        <v>228</v>
      </c>
      <c r="G83" s="13"/>
      <c r="H83" s="13"/>
      <c r="I83" s="13"/>
      <c r="J83" s="13"/>
      <c r="K83" s="13"/>
      <c r="L83" s="13"/>
    </row>
    <row r="84" s="1" customFormat="1" ht="70" customHeight="1" spans="1:12">
      <c r="A84" s="44" t="s">
        <v>229</v>
      </c>
      <c r="B84" s="13" t="s">
        <v>230</v>
      </c>
      <c r="C84" s="13">
        <v>10</v>
      </c>
      <c r="D84" s="13" t="s">
        <v>211</v>
      </c>
      <c r="E84" s="54" t="str">
        <f>_xlfn.DISPIMG("ID_C91F244FA8D54CCEA209B0AF1F4137D4",1)</f>
        <v>=DISPIMG("ID_C91F244FA8D54CCEA209B0AF1F4137D4",1)</v>
      </c>
      <c r="F84" s="13"/>
      <c r="G84" s="13"/>
      <c r="H84" s="13"/>
      <c r="I84" s="13"/>
      <c r="J84" s="13"/>
      <c r="K84" s="13"/>
      <c r="L84" s="13"/>
    </row>
    <row r="85" s="1" customFormat="1" ht="21" customHeight="1" spans="1:12">
      <c r="A85" s="44" t="s">
        <v>231</v>
      </c>
      <c r="B85" s="13" t="s">
        <v>232</v>
      </c>
      <c r="C85" s="13">
        <v>100</v>
      </c>
      <c r="D85" s="13" t="s">
        <v>122</v>
      </c>
      <c r="E85" s="13"/>
      <c r="F85" s="13" t="s">
        <v>233</v>
      </c>
      <c r="G85" s="13"/>
      <c r="H85" s="13"/>
      <c r="I85" s="13"/>
      <c r="J85" s="13"/>
      <c r="K85" s="13"/>
      <c r="L85" s="13"/>
    </row>
    <row r="86" s="1" customFormat="1" ht="21" customHeight="1" spans="1:12">
      <c r="A86" s="44" t="s">
        <v>234</v>
      </c>
      <c r="B86" s="13" t="s">
        <v>235</v>
      </c>
      <c r="C86" s="13">
        <v>20</v>
      </c>
      <c r="D86" s="13" t="s">
        <v>42</v>
      </c>
      <c r="E86" s="13"/>
      <c r="F86" s="13" t="s">
        <v>236</v>
      </c>
      <c r="G86" s="13"/>
      <c r="H86" s="13"/>
      <c r="I86" s="13"/>
      <c r="J86" s="13"/>
      <c r="K86" s="13"/>
      <c r="L86" s="13"/>
    </row>
    <row r="87" s="1" customFormat="1" ht="21" customHeight="1" spans="1:12">
      <c r="A87" s="44" t="s">
        <v>237</v>
      </c>
      <c r="B87" s="13" t="s">
        <v>106</v>
      </c>
      <c r="C87" s="13">
        <v>1</v>
      </c>
      <c r="D87" s="13" t="s">
        <v>42</v>
      </c>
      <c r="E87" s="13"/>
      <c r="F87" s="13" t="s">
        <v>238</v>
      </c>
      <c r="G87" s="13"/>
      <c r="H87" s="13"/>
      <c r="I87" s="13"/>
      <c r="J87" s="13"/>
      <c r="K87" s="13"/>
      <c r="L87" s="13"/>
    </row>
    <row r="88" s="1" customFormat="1" ht="21" customHeight="1" spans="1:12">
      <c r="A88" s="44" t="s">
        <v>239</v>
      </c>
      <c r="B88" s="13" t="s">
        <v>240</v>
      </c>
      <c r="C88" s="13">
        <v>2</v>
      </c>
      <c r="D88" s="13" t="s">
        <v>16</v>
      </c>
      <c r="E88" s="13"/>
      <c r="F88" s="13" t="s">
        <v>241</v>
      </c>
      <c r="G88" s="13"/>
      <c r="H88" s="13"/>
      <c r="I88" s="13"/>
      <c r="J88" s="13"/>
      <c r="K88" s="13"/>
      <c r="L88" s="13"/>
    </row>
    <row r="89" s="1" customFormat="1" ht="21" customHeight="1" spans="1:12">
      <c r="A89" s="44" t="s">
        <v>242</v>
      </c>
      <c r="B89" s="13" t="s">
        <v>243</v>
      </c>
      <c r="C89" s="13">
        <v>1</v>
      </c>
      <c r="D89" s="13" t="s">
        <v>192</v>
      </c>
      <c r="E89" s="13"/>
      <c r="F89" s="13"/>
      <c r="G89" s="13"/>
      <c r="H89" s="13"/>
      <c r="I89" s="13"/>
      <c r="J89" s="13"/>
      <c r="K89" s="13"/>
      <c r="L89" s="13"/>
    </row>
    <row r="90" ht="26" customHeight="1" spans="1:12">
      <c r="A90" s="55" t="s">
        <v>244</v>
      </c>
      <c r="B90" s="55"/>
      <c r="C90" s="55"/>
      <c r="D90" s="55"/>
      <c r="E90" s="55"/>
      <c r="F90" s="56"/>
      <c r="G90" s="55"/>
      <c r="H90" s="55"/>
      <c r="I90" s="55"/>
      <c r="J90" s="55"/>
      <c r="K90" s="55"/>
      <c r="L90" s="55"/>
    </row>
    <row r="91" ht="21" customHeight="1" spans="1:12">
      <c r="A91" s="57" t="s">
        <v>245</v>
      </c>
      <c r="B91" s="57"/>
      <c r="C91" s="58"/>
      <c r="D91" s="57"/>
      <c r="E91" s="57"/>
      <c r="F91" s="59"/>
      <c r="G91" s="58"/>
      <c r="H91" s="58"/>
      <c r="I91" s="58"/>
      <c r="J91" s="58"/>
      <c r="K91" s="57"/>
      <c r="L91" s="57"/>
    </row>
    <row r="92" ht="21" customHeight="1" spans="1:12">
      <c r="A92" s="60"/>
      <c r="B92" s="60" t="s">
        <v>246</v>
      </c>
      <c r="C92" s="61"/>
      <c r="D92" s="60"/>
      <c r="E92" s="60"/>
      <c r="F92" s="62"/>
      <c r="G92" s="61"/>
      <c r="H92" s="61"/>
      <c r="I92" s="61"/>
      <c r="J92" s="61"/>
      <c r="K92" s="60"/>
      <c r="L92" s="60"/>
    </row>
    <row r="93" ht="21" customHeight="1" spans="1:12">
      <c r="A93" s="57"/>
      <c r="B93" s="57" t="s">
        <v>247</v>
      </c>
      <c r="C93" s="58"/>
      <c r="D93" s="57"/>
      <c r="E93" s="57"/>
      <c r="F93" s="59"/>
      <c r="G93" s="58"/>
      <c r="H93" s="58"/>
      <c r="I93" s="58"/>
      <c r="J93" s="58"/>
      <c r="K93" s="57"/>
      <c r="L93" s="57"/>
    </row>
    <row r="94" ht="28" customHeight="1" spans="1:12">
      <c r="A94" s="58" t="s">
        <v>248</v>
      </c>
      <c r="B94" s="58"/>
      <c r="C94" s="58"/>
      <c r="D94" s="58"/>
      <c r="E94" s="58"/>
      <c r="F94" s="63"/>
      <c r="G94" s="58"/>
      <c r="H94" s="58"/>
      <c r="I94" s="58"/>
      <c r="J94" s="58"/>
      <c r="K94" s="58"/>
      <c r="L94" s="58"/>
    </row>
    <row r="95" ht="28" customHeight="1" spans="1:12">
      <c r="A95" s="58" t="s">
        <v>249</v>
      </c>
      <c r="B95" s="58"/>
      <c r="C95" s="58"/>
      <c r="D95" s="58"/>
      <c r="E95" s="58"/>
      <c r="F95" s="63"/>
      <c r="G95" s="58"/>
      <c r="H95" s="58"/>
      <c r="I95" s="58"/>
      <c r="J95" s="58"/>
      <c r="K95" s="58"/>
      <c r="L95" s="58"/>
    </row>
    <row r="96" ht="28" customHeight="1" spans="1:12">
      <c r="A96" s="58" t="s">
        <v>250</v>
      </c>
      <c r="B96" s="58"/>
      <c r="C96" s="58"/>
      <c r="D96" s="58"/>
      <c r="E96" s="58"/>
      <c r="F96" s="63"/>
      <c r="G96" s="58"/>
      <c r="H96" s="58"/>
      <c r="I96" s="58"/>
      <c r="J96" s="58"/>
      <c r="K96" s="58"/>
      <c r="L96" s="58"/>
    </row>
  </sheetData>
  <mergeCells count="9">
    <mergeCell ref="A1:L1"/>
    <mergeCell ref="B8:L8"/>
    <mergeCell ref="B24:L24"/>
    <mergeCell ref="B34:L34"/>
    <mergeCell ref="A90:B90"/>
    <mergeCell ref="C90:L90"/>
    <mergeCell ref="A94:L94"/>
    <mergeCell ref="A95:L95"/>
    <mergeCell ref="A96:L96"/>
  </mergeCells>
  <pageMargins left="0.161111111111111" right="0" top="0.2125" bottom="0.2125" header="0" footer="0"/>
  <pageSetup paperSize="9" fitToHeight="0" orientation="landscape" horizontalDpi="600"/>
  <headerFooter/>
  <ignoredErrors>
    <ignoredError sqref="G12:BC12 H46:L60 M13:BC20 M22:BC23 M38:BC41 M11:BC11 H1:L3 H4:L6 H8:BC8 B44:G45" unlockedFormula="1"/>
    <ignoredError sqref="H61:BC90 H13:L20 H22:L42 M24:BC37 B22:G22 M9:BC10 M1:BC7 B38:G41 M44:BC59 B61:G70 B71:E71 G71 B72:G75 B76 D76:G76 B77:G82 C83:D83 G83 B84:G90 A1:G3 H1:L3 H7:L7 B7:E7 B4:G6 A8:G8 B14:G20 C23:E23 G13 B12:E13 B11:L11 B9:E10 A24:G24 B25:E25 B27:E27 C26:D26 G27 B28:G33 A34:G34 B35:B36 D35:G36 B37:E37 G37 D42:E42 G42 H44:L45 B44:G45 B46 D46:G46 B47:G59 B60:E60 G60" numberStoredAsText="1" unlockedFormula="1"/>
    <ignoredError sqref="A13:A20 A44:A90 A9:A11 A23 G25 A91:L96 A26:B26 A35:A41 A27:A33 A43:G43 H43:L45 H9:L10 A4:G8 F13 A25 F27:G27 B28:G33 E26 F37:G37 A42:C42 F42:G42 C46:G46 F60:G6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</cp:lastModifiedBy>
  <dcterms:created xsi:type="dcterms:W3CDTF">2025-09-23T09:28:00Z</dcterms:created>
  <dcterms:modified xsi:type="dcterms:W3CDTF">2026-02-11T01:20:33Z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1EE90D007C75485EA4CD63563A8952C0_13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